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6350" tabRatio="777"/>
  </bookViews>
  <sheets>
    <sheet name="HE ERC" sheetId="3" r:id="rId1"/>
    <sheet name="HE Health" sheetId="4" r:id="rId2"/>
    <sheet name="HE MSCA" sheetId="5" r:id="rId3"/>
    <sheet name="HE Misja Rak" sheetId="1" r:id="rId4"/>
    <sheet name="EIC Pathfinder Open" sheetId="11" r:id="rId5"/>
    <sheet name="HE WIDERA" sheetId="6" r:id="rId6"/>
    <sheet name="PR Partnerstwa" sheetId="2" r:id="rId7"/>
    <sheet name="COST " sheetId="9" r:id="rId8"/>
  </sheets>
  <definedNames>
    <definedName name="_xlnm._FilterDatabase" localSheetId="7" hidden="1">'COST '!$A$1:$N$2</definedName>
    <definedName name="_xlnm._FilterDatabase" localSheetId="4" hidden="1">'EIC Pathfinder Open'!$A$1:$N$2</definedName>
    <definedName name="_xlnm._FilterDatabase" localSheetId="0" hidden="1">'HE ERC'!$A$1:$N$2</definedName>
    <definedName name="_xlnm._FilterDatabase" localSheetId="1" hidden="1">'HE Health'!$A$1:$N$2</definedName>
    <definedName name="_xlnm._FilterDatabase" localSheetId="3" hidden="1">'HE Misja Rak'!$A$1:$N$1</definedName>
    <definedName name="_xlnm._FilterDatabase" localSheetId="2" hidden="1">'HE MSCA'!$A$1:$N$1</definedName>
    <definedName name="_xlnm._FilterDatabase" localSheetId="5" hidden="1">'HE WIDERA'!$A$1:$O$10</definedName>
    <definedName name="_xlnm._FilterDatabase" localSheetId="6" hidden="1">'PR Partnerstwa'!$A$1:$N$1</definedName>
    <definedName name="_xlnm.Print_Area" localSheetId="5">'HE WIDERA'!$E$1:$M$10</definedName>
    <definedName name="_xlnm.Print_Titles" localSheetId="5">'HE WIDERA'!$1:$1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4" l="1"/>
  <c r="I24" i="4"/>
  <c r="I13" i="4"/>
  <c r="I6" i="4"/>
  <c r="I3" i="4"/>
</calcChain>
</file>

<file path=xl/sharedStrings.xml><?xml version="1.0" encoding="utf-8"?>
<sst xmlns="http://schemas.openxmlformats.org/spreadsheetml/2006/main" count="494" uniqueCount="161">
  <si>
    <t>Nazwa programu</t>
  </si>
  <si>
    <t>Rodzaj konkursu</t>
  </si>
  <si>
    <t>Instytucja finansująca</t>
  </si>
  <si>
    <t>Rodzaj projektu</t>
  </si>
  <si>
    <t>Identyfikator konkursu</t>
  </si>
  <si>
    <t>Zakres</t>
  </si>
  <si>
    <t>budżet konkursu  w mln €</t>
  </si>
  <si>
    <t>budżet na 1 projekt w mln €</t>
  </si>
  <si>
    <t>przewidywana liczba projektów</t>
  </si>
  <si>
    <t>termin otwarcia konkursu</t>
  </si>
  <si>
    <t>termin wstępnej propozycji</t>
  </si>
  <si>
    <t>termin pełnej propozycji międzynarodowej</t>
  </si>
  <si>
    <t>termin wniosku krajowego</t>
  </si>
  <si>
    <t>link do konkursu międzynarodowego</t>
  </si>
  <si>
    <t>link do konkursu krajowego</t>
  </si>
  <si>
    <t>Horyzont Europa</t>
  </si>
  <si>
    <t>European Research Council</t>
  </si>
  <si>
    <t>Komisja Europejska</t>
  </si>
  <si>
    <t>ERC-2024-POC - HORIZON-ERC-POC HORIZON</t>
  </si>
  <si>
    <t>dedykowany laureatom grantów badawczych ERC i  przeznaczony na komercjalizację wyników badań osiągniętych w ramach realizowanego projektu.</t>
  </si>
  <si>
    <t>nd</t>
  </si>
  <si>
    <t>Klaster Health</t>
  </si>
  <si>
    <t>RIA</t>
  </si>
  <si>
    <t>Marie Skłodowska Curie Actions</t>
  </si>
  <si>
    <t>?</t>
  </si>
  <si>
    <t>międzynarodowa oraz międzysektorowa wymiana pracowników naukowych i administracyjnych instytucji w ramach konsorcjum, zaangażowanych w badania naukowe i działania innowacyjne.</t>
  </si>
  <si>
    <t>projekty skierowane do naukowców dowolnej narodowości z Europy lub przyjeżdżających z dowolnego kraju świata do Europy w celu rozwijania i kontynuowania swojej kariery naukowej. Projekt odbywa się w państwie członkowskim UE lub kraju stowarzyszonym z programem Horyzont Europa i może trwać od 12 do 24 miesięcy</t>
  </si>
  <si>
    <t xml:space="preserve">WIDERA - ERA
</t>
  </si>
  <si>
    <t>HORIZON-WIDERA-2025-ACCESS-01-01-
two-stage</t>
  </si>
  <si>
    <t xml:space="preserve">Budżet jednego projektu (w mln EUR): od 8.00 do 15.00; % budżetu przedzielony na komponent badawczo-innowacyjny: 10%, Inne warunki budżetowe: Projekt musi posiadać źródło finansowania uzupełniające finansowanie w ramach programu Horyzont Europa (np. finansowanie krajowe i/lub regionalne, finansowanie europejskie, np. z programów polityki spójności lub źródła prywatne). Jego całkowita kwota musi być co najmniej równa całkowitemu wnioskowanemu wkładowi w ramach programu Horyzont Europa. Szacunkowa liczba projektów, które zostaną sfinansowane: 18, Czas trwania projektu: do 72 miesięcy
Cele: tworzenie nowych centrów doskonałości lub modernizacja istniejących w krajach Widening, w oparciu o partnerstwa między wiodącymi instytucjami naukowymi w Europie a instytucjami będącymi głównymi beneficjentami w krajach Widening, które wykazują chęć wspólnego zaangażowania w tym celu. Akcenty na konkretnych aspektach: Rozwijanie „latarni morskich” i wzorców do naśladowania w celu stymulowania reform krajowego systemu badań naukowych i innowacji, zwiększania poziomu doskonałości krajowego systemu badań naukowych i innowacji, mobilizowania nowych inwestycji. Grupa docelowa: Pojedyncze centrum doskonałości, istotne w skali kraju.
</t>
  </si>
  <si>
    <t>8-15</t>
  </si>
  <si>
    <t>Inicjatywa D&amp;E przewiduje tworzenie przez konsorcja (składające się z trzech podmiotów doświadczonych i posiadających sukcesy w działaniach D&amp;E) wybrane w ramach konkursu D&amp;E dostosowanych do użytkowników pakietów usług umożliwiających szkolenie, przegląd rezultatów, wizyty eksperckie i studyjne, organizację wydarzeń matchmakingowych, zarządzanie innowacją oraz własnością intelektualną, transfer wiedzy, jak również wspólne warsztaty. Inicjatywa zakłada bliską współpracę konsorcjum z siecią Krajowych Punktów Kontaktowych zaangażowanych w projekt NCP_WIDERA.Net oraz inne projekty KPK oraz Enterprise Europe Network (EEN). W konkursie w 2023 roku został sfinansowany 1 projekt.</t>
  </si>
  <si>
    <t>1?</t>
  </si>
  <si>
    <t xml:space="preserve">HORIZON-WIDERA-2024-TALENTS-03-01 </t>
  </si>
  <si>
    <t>Cel: zwiększenie interoperacyjności karier i szans na zatrudnienie talentów w dziedzinie badań i innowacji w różnych sektorach, ze środkiem ciężkości w krajach Widening. Grant pokrywa wydatki związane z organizacjami uczestniczącymi w programie ERA Talents oraz indywidualnymi talentami goszczonymi/oddelegowanymi (takie jak koszty administracyjne, koszty rekrutacji, koszty szkoleń, koszty podróży i utrzymania oraz wynagrodzenia oddelegowanego personelu, a także koszty związane z rozpowszechnianiem i komunikacją oraz waloryzacją wiedzy). Akcenty na konkretnych aspektach: Międzysektorowy przepływ talentów i współpraca między środowiskiem akademickim a biznesem na rzecz transferu wiedzy. Stanowi uzupełnienie ERA Chairs, Excellence Hubs, ERA Fellowships and MSCA Staff Exchanges.</t>
  </si>
  <si>
    <t>1-3</t>
  </si>
  <si>
    <t xml:space="preserve">HORIZON-WIDERA-2026-ERA-01 (WP 2026-2027) </t>
  </si>
  <si>
    <t>grudzień 2025r</t>
  </si>
  <si>
    <t>wiosna 2026</t>
  </si>
  <si>
    <t>Planowane spotkanie brokerskie stacjonarne lub on-line: grudzień 2025r. lub na początku 2026r. (w razie dostępności funduszy)</t>
  </si>
  <si>
    <t xml:space="preserve">% budżetu przedzielony na komponent badawczo-innowacyjny: 30%, Inne warunki budżetowe: Co najmniej 50% budżetu na komponent badawczo-innowacyjny musi zostać przydzielone koordynatorowi. Szacunkowa liczba projektów, które zostaną sfinansowane: 100-120, Czas trwania projektu: do 36 miesięcy
Cele: Rozwój potencjału naukowego (w określonej dziedzinie badań) i administracyjnego (w dziedzinie zarządzania nauką) publicznych lub prywatnych jednostek badawczych z siedzibą w krajach Widening poprzez współpracę z doświadczonymi (zaawansowanymi) partnerami zagranicznymi (instytucjami). Akcenty na konkretnych aspektach: Nacisk na podnoszenie reputacji, profilu badawczego i atrakcyjności instytucji koordynującej z kraju Widening oraz profilu badawczego jej pracowników. Grupa docelowa: Poszczególne instytucje badawcze z krajów Widening i mała sieć zaawansowanych instytucji partnerskich z krajów non-Widening (z możliwością udziału instytucji z krajów Widening). Skala instytucjonalna o zasięgu europejskim.
</t>
  </si>
  <si>
    <t>0,8-1,5</t>
  </si>
  <si>
    <t>100-120</t>
  </si>
  <si>
    <t>jesień 2025</t>
  </si>
  <si>
    <t xml:space="preserve">% budżetu przedzielony na komponent badawczo-innowacyjny: NIE DOTYCZY, Inne warunki budżetowe: Wkład UE na rzecz konsorcjantów z krajów Widening wynosi co najmniej 70% budżetu. Szacunkowa liczba projektów, które zostaną sfinansowane: 20, Czas trwania projektu: do 24 miesięcy
Cele: Synergie między programem Horyzont Europa a programami polityki spójności, głównie Europejskim Funduszem Rozwoju Regionalnego (ERDF), ale także INTERREG oraz Instrumentem na rzecz Odbudowy i Zwiększenia Odporności (Recovery and Resilience Facility – RRF).
Temat oferuje możliwość synergii na dwóch różnych ścieżkach, wspierając tryb synergii „upstream” (a) lub tryb synergii „downstream” (b), gdzie pierwszy koncentruje się na rozwoju zasobów ludzkich i umiędzynarodowieniu, a drugi na waloryzacji i zwiększeniu skali wyników badań w kierunku rozwiązań rynkowych. Akcenty na konkretnych aspektach: działania synergiczne pomiędzy różnymi programami. Grupa docelowa: publiczne lub prywatne jednostki badawcze z siedzibą w krajach Widening, które były beneficjentami EFRR, RRF lub podobnych inwestycji, lub programów „Horyzont 2020” i „Horyzont Europa”.
</t>
  </si>
  <si>
    <t>0,5-1,2</t>
  </si>
  <si>
    <t>EXCELLENCE HUBS, CSA</t>
  </si>
  <si>
    <t xml:space="preserve">% budżetu przedzielony na komponent badawczo-innowacyjny: 10-40%, Inne warunki budżetowe: Co najmniej 70% budżetu projektu musi zostać przydzielone konsorcjantom z krajów Widening. Szacunkowa liczba projektów, które zostaną sfinansowane: 12-14, Czas trwania projektu: do 48 miesięcy
Cele: Umożliwienie tworzenia ekosystemów innowacji w krajach Widening i poza nimi, łączenie się i tworzenie lepszych powiązań między środowiskiem akademickim, biznesem, rządem 
i społeczeństwem. Wspieranie doskonałości w zakresie innowacji w lokalnych/regionalnych ekosystemach innowacji. Akcenty na konkretnych aspektach: dodatkowe wzmocnienie potencjału innowacyjnego; poprawa powiązań między nauką a biznesem oraz pozostałymi elementami poczwórnej helisy, regionalny wymiar Widening, podejście oddolne (bottom-up). Grupa docelowa: Instytucje badawcze, firmy, władze lokalne/regionalne, aktorzy społeczni. Lokalna/regionalna skala o wymiarze transgranicznym.
</t>
  </si>
  <si>
    <t>2-6</t>
  </si>
  <si>
    <t xml:space="preserve">% budżetu przedzielony na komponent badawczo-innowacyjny: 10%, szacunkowa liczba projektów, które zostaną sfinansowane: 45; Inne warunki budżetowe: Wynagrodzenia kierownika ERA Chair i personelu ERA Chair mogą być wyższe niż tradycyjnie w polskich instytucjach. Grant pokrywa wydatki związane z kierownikiem ERA Chair i pewną liczbą członków zespołu (np. ich wynagrodzenia, koszty rekrutacji, koszty administracyjne, koszty podróży i utrzymania) oraz komponent badawczo-innowacyjny (10%). Szacunkowa liczba projektów, które zostaną sfinansowane: 45, Czas trwania projektu: do 60 miesięcy.
Cele: Zapewnienie doskonałości, widoczności oraz lepszej integracji w europejskiej przestrzeni
badawczej (ERA), a także wsparcie konkurencyjności w finansowaniu badań i promocja reform
instytucjonalnych zgodne z priorytetami ERA. Akcenty na konkretnych aspektach: Znakomity naukowiec (ERA Chair holder) i jego zespół zmieniają zasady gry na poziomie instytucjonalnym, opracowują nowe kierunki badawcze i podnoszą poziom doskonałości. Grupa docelowa: Znakomici naukowcy i ich zespoły, jednostki badawcze w krajach Widening. Skala
instytucjonalna. Konsorcjum:
Organizacje badawcze zlokalizowane w krajach Widening, zainteresowane utworzeniem katedry
ERA Chairs. Wniosek musi być przygotowany i złożony razem ze znanym naukowcem i menedżerem nauki z jakiegokolwiek kraju, który nie jest zatrudniony w organizację goszczącej ERA Chair i będzie pełnił rolę ERA Chair holder - lidera ERA Chair.
</t>
  </si>
  <si>
    <t>1,5-2</t>
  </si>
  <si>
    <t xml:space="preserve">HORIZON-WIDERA-2025-ERA-01 (WP 2025) </t>
  </si>
  <si>
    <t>Q1/Q2 2025r</t>
  </si>
  <si>
    <t>Planowane spotkanie brokerskie stacjonarne lub on-line: maj/czerwiec 2025r.</t>
  </si>
  <si>
    <t>COST</t>
  </si>
  <si>
    <t>nowa akcja</t>
  </si>
  <si>
    <t>COST Action</t>
  </si>
  <si>
    <t>COST zaprasza europejskich badaczy i innowatorów do składania propozycji Akcji mających na celu rozwiązanie problemów w zakresie wyzwań naukowych, technologicznych i społecznych. Wyzwaniom tym należy sprostać poprzez promowanie i szerzenie doskonałości, wspieranie interdyscyplinarnych badań na rzecz przełomowej nauki i umacniania pozycji młodych badaczy i innowatorów.
COST zrzesza badaczy i innowatorów, aby wspólnie opracowywać pomysły i inicjatywy we wszystkich dziedzinach nauki i technologii poprzez współpracę w całej Europie i poza nią. COST zachęca i wspiera podejście trans-, multi- interdyscyplinarne poprzez integrację badaczy i innowatorów z różnych dziedzin i organizacji, takich jak uniwersytety, ośrodki badawcze lub firmy.
COST nie finansuje samych badań, ale wspiera tworzenie sieci kontaktów poprzez różne działania, takie jak spotkania,
krótkoterminowe misje naukowe, szkolenia i upowszechnianie rezultatów Akcji COST.</t>
  </si>
  <si>
    <t>_11 2024</t>
  </si>
  <si>
    <t xml:space="preserve">https://www.cost.eu/funding/documents-guidelines/ </t>
  </si>
  <si>
    <t>termin wstępnej propozycji/termin 1 etapu</t>
  </si>
  <si>
    <t>termin pełnej propozycji międzynarodowej/termin 2 etapu</t>
  </si>
  <si>
    <t>Granty ERC ADG mają na celu wspieranie znakomitych głównych badaczy na etapie kariery, na którym są już uznanymi liderami badań z uznanym dorobkiem w zakresie osiągnięć badawczych. Główni badacze muszą wykazać przełomowy charakter, ambicje i wykonalność swojej propozycji badawczej.</t>
  </si>
  <si>
    <t xml:space="preserve">European Researchers' Night and Researchers at Schools 2026-2027
</t>
  </si>
  <si>
    <t>HORIZON-MSCA-2025-CITIZENS-01-01</t>
  </si>
  <si>
    <t>Propozycje powinny obejmować zarówno organizację Europejskiej Nocy Naukowców, jak i realizację inicjatywy Naukowcy w szkołach.
Europejska Noc Naukowców odbywa się co roku w ostatni piątek września[1]. Obsługuje wydarzenia, które mogą trwać do dwóch dni: mogą rozpocząć się w piątek i kontynuować następnego dnia. Można również organizować wydarzenia poprzedzające wydarzenie główne i powiązane wydarzenia po nim, takie jak spotkania podsumowujące lub wydarzenia uzupełniające na małą skalę. Jest to okazja do ogólnoeuropejskiego wydarzenia publicznego i medialnego promującego kariery naukowe.</t>
  </si>
  <si>
    <t>between EUR 0.1 and 0.3 million</t>
  </si>
  <si>
    <t>ERA</t>
  </si>
  <si>
    <t>ERC-2025-AdG</t>
  </si>
  <si>
    <t>PROOF OF CONCEPT</t>
  </si>
  <si>
    <t>ERC ADVANCED GRANT</t>
  </si>
  <si>
    <t>Część schematu finansowania</t>
  </si>
  <si>
    <t>WIDERA</t>
  </si>
  <si>
    <t>TEAMING FOR EXCELLENCE, CSA</t>
  </si>
  <si>
    <t xml:space="preserve">Dissemination and Exploitation Support Facility (D&amp;E) </t>
  </si>
  <si>
    <t>ERA TALENTS, CSA</t>
  </si>
  <si>
    <t>TWINNING, CSA</t>
  </si>
  <si>
    <t>PATHWAYS TO SYNERGIES, CSA</t>
  </si>
  <si>
    <t>ERA CHAIRS, CSA</t>
  </si>
  <si>
    <t>https://ec.europa.eu/info/funding-tenders/opportunities/portal/screen/opportunities/topic-details/ERC-2025-POC?isExactMatch=true&amp;status=31094501,31094502,31094503&amp;frameworkProgramme=43108390&amp;callIdentifier=ERC-2025-POC&amp;order=DESC&amp;pageNumber=1&amp;pageSize=50&amp;sortBy=startDate</t>
  </si>
  <si>
    <t>https://ec.europa.eu/info/funding-tenders/opportunities/portal/screen/opportunities/topic-details/HORIZON-WIDERA-2025-ACCESS-01-01-two-stage?order=DESC&amp;pageNumber=1&amp;pageSize=10&amp;sortBy=startDate&amp;isExactMatch=true&amp;status=31094501,31094502&amp;programmePart=43121707&amp;frameworkProgramme=43108390</t>
  </si>
  <si>
    <t>obecnie brak konkursów</t>
  </si>
  <si>
    <t>Destination 1: Staying healthy in a rapidly changing society</t>
  </si>
  <si>
    <t>Improving the quality of life of persons with intellectual disabilities and their families</t>
  </si>
  <si>
    <t>Destination 2: Living and working in a health-promoting environment</t>
  </si>
  <si>
    <t>Destination 3: Tackling diseases and reducing disease burden</t>
  </si>
  <si>
    <t>Testing safety and efficacy of phage therapy for the treatment of antibiotic-resistant bacterial infections</t>
  </si>
  <si>
    <t>Support for the functioning of the Global Research Collaboration for Infectious Disease Preparedness (GloPID-R)</t>
  </si>
  <si>
    <t>CSA</t>
  </si>
  <si>
    <t>European Partnership for Brain Health</t>
  </si>
  <si>
    <t>COFUND</t>
  </si>
  <si>
    <t>European partnership fostering a European Research Area (ERA) for health research (Phase 2)</t>
  </si>
  <si>
    <t>Destination 4: Ensuring equal access to innovative, sustainable, and high-quality healthcare</t>
  </si>
  <si>
    <t>End user-driven application of Generative Artificial Intelligence models in healthcare (GenAI4EU)</t>
  </si>
  <si>
    <t>15-20</t>
  </si>
  <si>
    <t>Destination 5: Developing and using new tools, technologies and digital solutions for a healthy society</t>
  </si>
  <si>
    <t>Enhancing cell therapies with genomic techniques</t>
  </si>
  <si>
    <t>Advancing cell secretome-based therapies</t>
  </si>
  <si>
    <t>Leveraging multimodal data to advance Generative Artificial Intelligence applicability in biomedical research (GenAI4EU)</t>
  </si>
  <si>
    <t>15-17</t>
  </si>
  <si>
    <t>Boosting the translation of biotech research into innovative health therapies</t>
  </si>
  <si>
    <t>Destination 6: Maintaining an innovative, sustainable, and competitive EU health industry</t>
  </si>
  <si>
    <t>Optimising the manufacturing of Advanced Therapy Medicinal Products (ATMPs)</t>
  </si>
  <si>
    <t>IA</t>
  </si>
  <si>
    <t>HORIZON-HLTH-2025-01-IND-02:</t>
  </si>
  <si>
    <t>Digitalisation of conformity assessment procedures of medical devices and in vitro diagnostic medical devices</t>
  </si>
  <si>
    <t>Facilitating the conduct of multinational clinical studies of orphan devices and/or of highly innovative (“breakthrough”) devices</t>
  </si>
  <si>
    <t>HORIZON-HLTH-2025-03-STAYHLTH-01</t>
  </si>
  <si>
    <t>6-8</t>
  </si>
  <si>
    <t>The impact of pollution on the development and progression of brain diseases and disorders</t>
  </si>
  <si>
    <t>6-7</t>
  </si>
  <si>
    <t>HORIZON-HLTH-2025-03-ENVHLTH-02</t>
  </si>
  <si>
    <t>HORIZON-HLTH-2025-03-ENVHLTH-01</t>
  </si>
  <si>
    <t>Advancing knowledge on the impacts of micro- and nanoplastics on human health</t>
  </si>
  <si>
    <t>7-8</t>
  </si>
  <si>
    <t>HORIZON-HLTH-2025-01-DISEASE-01</t>
  </si>
  <si>
    <t>Development of antibodies and antibody-derived proteins for the prevention and treatment of infectious diseases with epidemic potential</t>
  </si>
  <si>
    <t>10</t>
  </si>
  <si>
    <t>15</t>
  </si>
  <si>
    <t>HORIZON-HLTH-2025-03-DISEASE-02</t>
  </si>
  <si>
    <t>Advancing innovative interventions for mental, behavioural and neurodevelopmental disorders</t>
  </si>
  <si>
    <t>Leveraging artificial intelligence for pandemic preparedness and response</t>
  </si>
  <si>
    <t>HORIZON-HLTH-2025-01-DISEASE-05</t>
  </si>
  <si>
    <t>2</t>
  </si>
  <si>
    <t>HORIZON-HLTH-2025-01-DISEASE-06</t>
  </si>
  <si>
    <t>Implementation research addressing strategies to strengthen health systems for equitable high-quality care and health outcomes in the context of non-communicable diseases (GACD)</t>
  </si>
  <si>
    <t>3/4</t>
  </si>
  <si>
    <t>HORIZON-HLTH-2025-02-DISEASE-01</t>
  </si>
  <si>
    <t>HORIZON-HLTH-2025-01-DISEASE-03</t>
  </si>
  <si>
    <t>HORIZON-HLTH-2025-01-DISEASE-04</t>
  </si>
  <si>
    <t>HORIZON-HLTH-2025-02-DISEASE-02</t>
  </si>
  <si>
    <t>150
[46 (2025),
54 (2026),
50 (2027)]</t>
  </si>
  <si>
    <t>150</t>
  </si>
  <si>
    <t>77</t>
  </si>
  <si>
    <t>HORIZON-HLTH-2025-01-CARE-01</t>
  </si>
  <si>
    <t>HORIZON-HLTH-2025-01-TOOL-01</t>
  </si>
  <si>
    <t>8-10</t>
  </si>
  <si>
    <t>HORIZON-HLTH-2025-01-TOOL-02</t>
  </si>
  <si>
    <t>9-13</t>
  </si>
  <si>
    <t>HORIZON-HLTH-2025-01-TOOL-03</t>
  </si>
  <si>
    <t>HORIZON-HLTH-2025-01-TOOL-05</t>
  </si>
  <si>
    <t>4-8</t>
  </si>
  <si>
    <t>HORIZON-HLTH-2025-01-IND-01</t>
  </si>
  <si>
    <t>4</t>
  </si>
  <si>
    <t>HORIZON-HLTH-2025-01-IND-03</t>
  </si>
  <si>
    <t>https://ec.europa.eu/info/funding-tenders/opportunities/portal/screen/opportunities/topic-details/HORIZON-MSCA-2025-CITIZENS-01-01?order=DESC&amp;pageNumber=1&amp;pageSize=10&amp;sortBy=startDate&amp;isExactMatch=true&amp;status=31094501,31094502&amp;programmePart=43108473&amp;frameworkProgramme=43108390</t>
  </si>
  <si>
    <t>https://ec.europa.eu/info/funding-tenders/opportunities/portal/screen/opportunities/topic-details/HORIZON-MSCA-2025-PF-01-01?order=DESC&amp;pageNumber=1&amp;pageSize=10&amp;sortBy=startDate&amp;isExactMatch=true&amp;status=31094501,31094502&amp;programmePart=43108473&amp;frameworkProgramme=43108390</t>
  </si>
  <si>
    <t>Postdoctoral Fellowships</t>
  </si>
  <si>
    <r>
      <t xml:space="preserve">HORIZON-MSCA-2025-PF-01-01 - HORIZON-TMA-MSCA-PF-EF HORIZON TMA MSCA Postdoctoral Fellowships - </t>
    </r>
    <r>
      <rPr>
        <b/>
        <sz val="11"/>
        <color rgb="FF9C6500"/>
        <rFont val="Calibri"/>
        <family val="2"/>
        <charset val="238"/>
        <scheme val="minor"/>
      </rPr>
      <t>European Fellowships</t>
    </r>
  </si>
  <si>
    <r>
      <t xml:space="preserve">HORIZON-MSCA-2025-PF-01-01 - HORIZON-TMA-MSCA-PF-GF HORIZON TMA MSCA Postdoctoral Fellowships - </t>
    </r>
    <r>
      <rPr>
        <b/>
        <sz val="11"/>
        <color rgb="FF9C6500"/>
        <rFont val="Calibri"/>
        <family val="2"/>
        <charset val="238"/>
        <scheme val="minor"/>
      </rPr>
      <t>Global Fellowships</t>
    </r>
  </si>
  <si>
    <t>projekty skierowane do naukowców do obywateli europejskich lub rezydentów długoterminowych, którzy chcą zaangażować się w projekty badawczo-innowacyjne z organizacjami spoza państw członkowskich UE i krajów stowarzyszonych w programie „Horyzont Europa”. Stypendia te wymagają fazy wyjazdowej trwającej co najmniej 12 i maksymalnie 24 miesiące w niestowarzyszonym państwie trzecim oraz obowiązkowej 12-miesięcznej fazy powrotu do organizacji przyjmującej z siedzibą w państwie członkowskim UE lub kraju stowarzyszonym z programem „Horyzont Europa”.</t>
  </si>
  <si>
    <t>Staff Exchanges 2025</t>
  </si>
  <si>
    <t xml:space="preserve">MSCA Staff Exchanges 2025 (HORIZON-MSCA-2025-SE-01) </t>
  </si>
  <si>
    <t>https://ec.europa.eu/info/funding-tenders/opportunities/portal/screen/opportunities/topic-details/HORIZON-MSCA-2025-SE-01-01?order=DESC&amp;pageNumber=1&amp;pageSize=10&amp;sortBy=startDate&amp;isExactMatch=true&amp;status=31094501,31094502&amp;programmePart=43108473&amp;frameworkProgramme=43108390</t>
  </si>
  <si>
    <t>21.10.2025_12:00</t>
  </si>
  <si>
    <t>COLLECTION OC-2025-1</t>
  </si>
  <si>
    <t xml:space="preserve">EIC Pathfinder 2025 </t>
  </si>
  <si>
    <t>HORIZON Action Grant Budget-Based [HORIZON-AG]</t>
  </si>
  <si>
    <t xml:space="preserve">EIC Pathfinder 2025 (HORIZON-EIC-2025-PATHFINDEROPEN) </t>
  </si>
  <si>
    <t>Pathfinder to część programu Horyzont Europa służąca do finansowania interdyscyplinarnych projektów, które odniosą najlepszy skutek łącząc potencjał z różnych dziedzin nauki (fizyki, informatyki, biologii, nauki o środowisku, naukach społecznych, humanistycznych i innych) oraz różnych dyscyplin zaawansowanej inżynierii, tak by badane rozwiązania można było wdrożyć i stworzyć zupełnie nowe technologie. W ich tworzeniu uczestniczą zarówno wizjonerzy-naukowcy jak i przedsiębiorcy potrafiący dostrzec potencjał biznesowy pomysłów we wczesnym etapie rozwoju technologicznego (TRL 1-4).</t>
  </si>
  <si>
    <t>https://ec.europa.eu/info/funding-tenders/opportunities/portal/screen/opportunities/topic-details/HORIZON-EIC-2025-PATHFINDEROPEN?order=DESC&amp;pageNumber=1&amp;pageSize=50&amp;sortBy=startDate&amp;isExactMatch=true&amp;status=31094501,31094502,31094503&amp;programmePart=43121666&amp;frameworkProgramme=43108390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</si>
</sst>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3.5"/>
      <color theme="1"/>
      <name val="Calibri"/>
      <family val="2"/>
      <charset val="238"/>
      <scheme val="minor"/>
    </font>
    <font>
      <b/>
      <sz val="11"/>
      <color rgb="FF9C65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5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49" fontId="0" fillId="0" borderId="0" xfId="0" applyNumberFormat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14" fontId="1" fillId="3" borderId="1" xfId="1" applyNumberForma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49" fontId="2" fillId="4" borderId="1" xfId="0" applyNumberFormat="1" applyFont="1" applyFill="1" applyBorder="1" applyAlignment="1">
      <alignment horizontal="center" wrapText="1"/>
    </xf>
    <xf numFmtId="0" fontId="0" fillId="4" borderId="0" xfId="0" applyFill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49" fontId="0" fillId="4" borderId="1" xfId="0" applyNumberFormat="1" applyFill="1" applyBorder="1" applyAlignment="1">
      <alignment horizontal="center" wrapText="1"/>
    </xf>
    <xf numFmtId="14" fontId="0" fillId="4" borderId="1" xfId="0" applyNumberFormat="1" applyFill="1" applyBorder="1" applyAlignment="1">
      <alignment horizontal="center" wrapText="1"/>
    </xf>
    <xf numFmtId="0" fontId="3" fillId="4" borderId="1" xfId="2" applyFill="1" applyBorder="1" applyAlignment="1">
      <alignment horizontal="center" wrapText="1"/>
    </xf>
    <xf numFmtId="14" fontId="4" fillId="4" borderId="1" xfId="1" applyNumberFormat="1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49" fontId="0" fillId="3" borderId="1" xfId="0" applyNumberFormat="1" applyFill="1" applyBorder="1" applyAlignment="1">
      <alignment horizontal="center" wrapText="1"/>
    </xf>
    <xf numFmtId="0" fontId="0" fillId="3" borderId="0" xfId="0" applyFill="1" applyAlignment="1">
      <alignment horizontal="center" wrapText="1"/>
    </xf>
    <xf numFmtId="14" fontId="0" fillId="3" borderId="1" xfId="0" applyNumberFormat="1" applyFill="1" applyBorder="1" applyAlignment="1">
      <alignment horizontal="center" wrapText="1"/>
    </xf>
    <xf numFmtId="0" fontId="3" fillId="3" borderId="1" xfId="2" applyFill="1" applyBorder="1" applyAlignment="1">
      <alignment horizontal="center" wrapText="1"/>
    </xf>
    <xf numFmtId="0" fontId="4" fillId="3" borderId="1" xfId="0" applyFont="1" applyFill="1" applyBorder="1" applyAlignment="1">
      <alignment wrapText="1"/>
    </xf>
    <xf numFmtId="17" fontId="0" fillId="3" borderId="1" xfId="0" applyNumberForma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2" fontId="0" fillId="4" borderId="1" xfId="0" applyNumberFormat="1" applyFill="1" applyBorder="1" applyAlignment="1">
      <alignment horizontal="center" wrapText="1"/>
    </xf>
    <xf numFmtId="2" fontId="0" fillId="0" borderId="0" xfId="0" applyNumberFormat="1" applyAlignment="1">
      <alignment horizontal="center" wrapText="1"/>
    </xf>
    <xf numFmtId="0" fontId="1" fillId="2" borderId="1" xfId="1" applyBorder="1" applyAlignment="1">
      <alignment horizontal="center" wrapText="1"/>
    </xf>
    <xf numFmtId="49" fontId="1" fillId="2" borderId="1" xfId="1" applyNumberFormat="1" applyBorder="1" applyAlignment="1">
      <alignment horizontal="center" wrapText="1"/>
    </xf>
    <xf numFmtId="14" fontId="1" fillId="2" borderId="1" xfId="1" applyNumberFormat="1" applyBorder="1" applyAlignment="1">
      <alignment horizontal="center" wrapText="1"/>
    </xf>
    <xf numFmtId="0" fontId="1" fillId="2" borderId="0" xfId="1" applyAlignment="1">
      <alignment horizontal="center" wrapText="1"/>
    </xf>
    <xf numFmtId="0" fontId="1" fillId="2" borderId="1" xfId="1" applyBorder="1" applyAlignment="1">
      <alignment horizontal="center"/>
    </xf>
    <xf numFmtId="0" fontId="3" fillId="2" borderId="1" xfId="2" applyFill="1" applyBorder="1" applyAlignment="1">
      <alignment horizontal="center" wrapText="1"/>
    </xf>
    <xf numFmtId="0" fontId="1" fillId="4" borderId="1" xfId="1" applyFill="1" applyBorder="1" applyAlignment="1">
      <alignment horizontal="center" wrapText="1"/>
    </xf>
    <xf numFmtId="0" fontId="1" fillId="5" borderId="1" xfId="1" applyFill="1" applyBorder="1" applyAlignment="1">
      <alignment horizontal="center" wrapText="1"/>
    </xf>
    <xf numFmtId="14" fontId="1" fillId="5" borderId="1" xfId="1" applyNumberFormat="1" applyFill="1" applyBorder="1" applyAlignment="1">
      <alignment horizontal="center" wrapText="1"/>
    </xf>
    <xf numFmtId="0" fontId="3" fillId="0" borderId="0" xfId="2"/>
    <xf numFmtId="0" fontId="0" fillId="4" borderId="0" xfId="0" applyFill="1" applyBorder="1" applyAlignment="1">
      <alignment horizontal="center" wrapText="1"/>
    </xf>
    <xf numFmtId="0" fontId="2" fillId="4" borderId="0" xfId="0" applyFont="1" applyFill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/>
    <xf numFmtId="49" fontId="0" fillId="0" borderId="0" xfId="0" applyNumberFormat="1" applyBorder="1" applyAlignment="1">
      <alignment horizontal="center" wrapText="1"/>
    </xf>
    <xf numFmtId="0" fontId="3" fillId="0" borderId="0" xfId="2" applyBorder="1"/>
    <xf numFmtId="0" fontId="5" fillId="6" borderId="2" xfId="0" applyFont="1" applyFill="1" applyBorder="1" applyAlignment="1">
      <alignment vertical="center"/>
    </xf>
    <xf numFmtId="0" fontId="0" fillId="6" borderId="3" xfId="0" applyFill="1" applyBorder="1" applyAlignment="1">
      <alignment horizontal="center" wrapText="1"/>
    </xf>
    <xf numFmtId="0" fontId="0" fillId="6" borderId="3" xfId="0" applyFill="1" applyBorder="1" applyAlignment="1">
      <alignment horizontal="left" wrapText="1"/>
    </xf>
    <xf numFmtId="49" fontId="0" fillId="6" borderId="3" xfId="0" applyNumberFormat="1" applyFill="1" applyBorder="1" applyAlignment="1">
      <alignment horizontal="center" wrapText="1"/>
    </xf>
    <xf numFmtId="17" fontId="0" fillId="6" borderId="3" xfId="0" applyNumberFormat="1" applyFill="1" applyBorder="1" applyAlignment="1">
      <alignment horizontal="center" wrapText="1"/>
    </xf>
    <xf numFmtId="0" fontId="0" fillId="6" borderId="4" xfId="0" applyFill="1" applyBorder="1" applyAlignment="1">
      <alignment horizontal="center" wrapText="1"/>
    </xf>
    <xf numFmtId="14" fontId="0" fillId="6" borderId="3" xfId="0" applyNumberFormat="1" applyFill="1" applyBorder="1" applyAlignment="1">
      <alignment horizontal="center" wrapText="1"/>
    </xf>
    <xf numFmtId="0" fontId="3" fillId="6" borderId="4" xfId="2" applyFill="1" applyBorder="1" applyAlignment="1">
      <alignment horizontal="center" wrapText="1"/>
    </xf>
    <xf numFmtId="0" fontId="1" fillId="2" borderId="1" xfId="1" applyBorder="1"/>
    <xf numFmtId="0" fontId="1" fillId="2" borderId="1" xfId="1" applyBorder="1" applyAlignment="1">
      <alignment horizontal="left" wrapText="1"/>
    </xf>
    <xf numFmtId="17" fontId="1" fillId="2" borderId="1" xfId="1" applyNumberFormat="1" applyBorder="1" applyAlignment="1">
      <alignment horizontal="center" wrapText="1"/>
    </xf>
    <xf numFmtId="1" fontId="1" fillId="2" borderId="1" xfId="1" applyNumberFormat="1" applyBorder="1" applyAlignment="1">
      <alignment horizontal="center" wrapText="1"/>
    </xf>
  </cellXfs>
  <cellStyles count="4">
    <cellStyle name="Hiperłącze" xfId="2" builtinId="8"/>
    <cellStyle name="Hyperlink" xfId="3"/>
    <cellStyle name="Neutralny" xfId="1" builtinId="28"/>
    <cellStyle name="Normalny" xfId="0" builtinId="0"/>
  </cellStyles>
  <dxfs count="0"/>
  <tableStyles count="0" defaultTableStyle="TableStyleMedium2" defaultPivotStyle="PivotStyleLight16"/>
  <colors>
    <mruColors>
      <color rgb="FFECDFF5"/>
      <color rgb="FFCCFF99"/>
      <color rgb="FFCCFF33"/>
      <color rgb="FFA7FF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cost.eu/funding/documents-guidelin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tabSelected="1" topLeftCell="C1" zoomScale="77" zoomScaleNormal="77" workbookViewId="0">
      <pane ySplit="1" topLeftCell="A2" activePane="bottomLeft" state="frozen"/>
      <selection pane="bottomLeft" activeCell="F33" sqref="F33"/>
    </sheetView>
  </sheetViews>
  <sheetFormatPr defaultColWidth="8.7265625" defaultRowHeight="14.5" x14ac:dyDescent="0.35"/>
  <cols>
    <col min="1" max="1" width="15.1796875" style="2" bestFit="1" customWidth="1"/>
    <col min="2" max="3" width="19.1796875" style="2" customWidth="1"/>
    <col min="4" max="4" width="39.54296875" style="2" customWidth="1"/>
    <col min="5" max="5" width="53.453125" style="2" customWidth="1"/>
    <col min="6" max="6" width="85.54296875" style="2" customWidth="1"/>
    <col min="7" max="7" width="8.7265625" style="2"/>
    <col min="8" max="8" width="9.81640625" style="26" customWidth="1"/>
    <col min="9" max="9" width="12.54296875" style="2" customWidth="1"/>
    <col min="10" max="10" width="10.7265625" style="2" customWidth="1"/>
    <col min="11" max="11" width="14.1796875" style="2" customWidth="1"/>
    <col min="12" max="12" width="10.54296875" style="2" customWidth="1"/>
    <col min="13" max="13" width="11.1796875" style="2" customWidth="1"/>
    <col min="14" max="14" width="24.26953125" style="2" customWidth="1"/>
    <col min="15" max="15" width="16.1796875" style="2" customWidth="1"/>
    <col min="16" max="16384" width="8.7265625" style="2"/>
  </cols>
  <sheetData>
    <row r="1" spans="1:15" ht="72.5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4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s="8" customFormat="1" ht="72.650000000000006" customHeight="1" x14ac:dyDescent="0.35">
      <c r="A2" s="9" t="s">
        <v>15</v>
      </c>
      <c r="B2" s="9" t="s">
        <v>16</v>
      </c>
      <c r="C2" s="9" t="s">
        <v>17</v>
      </c>
      <c r="D2" s="9" t="s">
        <v>69</v>
      </c>
      <c r="E2" s="10" t="s">
        <v>18</v>
      </c>
      <c r="F2" s="9" t="s">
        <v>19</v>
      </c>
      <c r="G2" s="9">
        <v>30</v>
      </c>
      <c r="H2" s="25">
        <v>0.15</v>
      </c>
      <c r="I2" s="9">
        <v>200</v>
      </c>
      <c r="J2" s="12">
        <v>45609</v>
      </c>
      <c r="K2" s="9" t="s">
        <v>20</v>
      </c>
      <c r="L2" s="12">
        <v>45918</v>
      </c>
      <c r="M2" s="9" t="s">
        <v>20</v>
      </c>
      <c r="N2" s="13" t="s">
        <v>79</v>
      </c>
      <c r="O2" s="9" t="s">
        <v>20</v>
      </c>
    </row>
    <row r="3" spans="1:15" s="33" customFormat="1" ht="58" x14ac:dyDescent="0.35">
      <c r="A3" s="34" t="s">
        <v>15</v>
      </c>
      <c r="B3" s="34" t="s">
        <v>16</v>
      </c>
      <c r="C3" s="34" t="s">
        <v>17</v>
      </c>
      <c r="D3" s="34" t="s">
        <v>70</v>
      </c>
      <c r="E3" s="34" t="s">
        <v>68</v>
      </c>
      <c r="F3" s="34" t="s">
        <v>62</v>
      </c>
      <c r="G3" s="34">
        <v>683</v>
      </c>
      <c r="H3" s="34">
        <v>2.5</v>
      </c>
      <c r="I3" s="34">
        <v>276</v>
      </c>
      <c r="J3" s="35">
        <v>45799</v>
      </c>
      <c r="K3" s="34" t="s">
        <v>20</v>
      </c>
      <c r="L3" s="35">
        <v>45897</v>
      </c>
      <c r="M3" s="34" t="s">
        <v>20</v>
      </c>
      <c r="N3" s="34" t="s">
        <v>24</v>
      </c>
      <c r="O3" s="34" t="s">
        <v>20</v>
      </c>
    </row>
  </sheetData>
  <autoFilter ref="A1:N1"/>
  <sortState ref="A2:O6">
    <sortCondition ref="L1"/>
  </sortState>
  <hyperlinks>
    <hyperlink ref="N2" display="https://ec.europa.eu/info/funding-tenders/opportunities/portal/screen/opportunities/topic-details/ERC-2025-POC?isExactMatch=true&amp;status=31094501,31094502,31094503&amp;frameworkProgramme=43108390&amp;callIdentifier=ERC-2025-POC&amp;order=DESC&amp;pageNumber=1&amp;pageSize=50&amp;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O39"/>
  <sheetViews>
    <sheetView zoomScale="77" zoomScaleNormal="77" workbookViewId="0">
      <pane ySplit="1" topLeftCell="A2" activePane="bottomLeft" state="frozen"/>
      <selection pane="bottomLeft" activeCell="A3" sqref="A3:C3"/>
    </sheetView>
  </sheetViews>
  <sheetFormatPr defaultColWidth="8.7265625" defaultRowHeight="29" customHeight="1" x14ac:dyDescent="0.35"/>
  <cols>
    <col min="1" max="1" width="15.1796875" style="39" bestFit="1" customWidth="1"/>
    <col min="2" max="3" width="19.1796875" style="39" customWidth="1"/>
    <col min="4" max="4" width="39.54296875" style="39" customWidth="1"/>
    <col min="5" max="5" width="53.453125" style="39" customWidth="1"/>
    <col min="6" max="6" width="85.54296875" style="39" customWidth="1"/>
    <col min="7" max="7" width="13" style="39" customWidth="1"/>
    <col min="8" max="8" width="9.81640625" style="41" customWidth="1"/>
    <col min="9" max="9" width="12.54296875" style="39" customWidth="1"/>
    <col min="10" max="10" width="10.7265625" style="39" customWidth="1"/>
    <col min="11" max="11" width="14.1796875" style="39" customWidth="1"/>
    <col min="12" max="12" width="10.54296875" style="39" customWidth="1"/>
    <col min="13" max="13" width="11.1796875" style="39" hidden="1" customWidth="1"/>
    <col min="14" max="14" width="24.26953125" style="39" customWidth="1"/>
    <col min="15" max="15" width="16.1796875" style="39" hidden="1" customWidth="1"/>
    <col min="16" max="16384" width="8.7265625" style="39"/>
  </cols>
  <sheetData>
    <row r="1" spans="1:15" s="37" customFormat="1" ht="61.5" customHeight="1" x14ac:dyDescent="0.3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7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38" t="s">
        <v>14</v>
      </c>
    </row>
    <row r="2" spans="1:15" s="37" customFormat="1" ht="29" customHeight="1" x14ac:dyDescent="0.35">
      <c r="A2" s="43" t="s">
        <v>82</v>
      </c>
      <c r="B2" s="44"/>
      <c r="C2" s="44"/>
      <c r="D2" s="44"/>
      <c r="E2" s="44"/>
      <c r="F2" s="44"/>
      <c r="G2" s="44"/>
      <c r="H2" s="46"/>
      <c r="I2" s="44"/>
      <c r="J2" s="49"/>
      <c r="K2" s="44"/>
      <c r="L2" s="49"/>
      <c r="M2" s="44"/>
      <c r="N2" s="50"/>
    </row>
    <row r="3" spans="1:15" ht="29" customHeight="1" x14ac:dyDescent="0.35">
      <c r="A3" s="27" t="s">
        <v>15</v>
      </c>
      <c r="B3" s="27" t="s">
        <v>21</v>
      </c>
      <c r="C3" s="27" t="s">
        <v>17</v>
      </c>
      <c r="D3" s="27" t="s">
        <v>22</v>
      </c>
      <c r="E3" s="51" t="s">
        <v>107</v>
      </c>
      <c r="F3" s="52" t="s">
        <v>83</v>
      </c>
      <c r="G3" s="27">
        <v>40</v>
      </c>
      <c r="H3" s="28" t="s">
        <v>108</v>
      </c>
      <c r="I3" s="27">
        <f>G3/8</f>
        <v>5</v>
      </c>
      <c r="J3" s="53">
        <v>45778</v>
      </c>
      <c r="K3" s="29">
        <v>45918</v>
      </c>
      <c r="L3" s="29">
        <v>46128</v>
      </c>
      <c r="M3" s="27" t="s">
        <v>20</v>
      </c>
      <c r="N3" s="27"/>
    </row>
    <row r="4" spans="1:15" ht="29" customHeight="1" x14ac:dyDescent="0.35">
      <c r="A4" s="43" t="s">
        <v>84</v>
      </c>
      <c r="B4" s="44"/>
      <c r="C4" s="44"/>
      <c r="D4" s="44"/>
      <c r="E4" s="44"/>
      <c r="F4" s="45"/>
      <c r="G4" s="44"/>
      <c r="H4" s="46"/>
      <c r="I4" s="44"/>
      <c r="J4" s="44"/>
      <c r="K4" s="44"/>
      <c r="L4" s="44"/>
      <c r="M4" s="44"/>
      <c r="N4" s="48"/>
    </row>
    <row r="5" spans="1:15" ht="29" customHeight="1" x14ac:dyDescent="0.35">
      <c r="A5" s="27" t="s">
        <v>15</v>
      </c>
      <c r="B5" s="27" t="s">
        <v>21</v>
      </c>
      <c r="C5" s="27" t="s">
        <v>17</v>
      </c>
      <c r="D5" s="27" t="s">
        <v>22</v>
      </c>
      <c r="E5" s="51" t="s">
        <v>112</v>
      </c>
      <c r="F5" s="52" t="s">
        <v>109</v>
      </c>
      <c r="G5" s="27">
        <v>40</v>
      </c>
      <c r="H5" s="28" t="s">
        <v>110</v>
      </c>
      <c r="I5" s="27">
        <v>5</v>
      </c>
      <c r="J5" s="53">
        <v>45778</v>
      </c>
      <c r="K5" s="29">
        <v>45918</v>
      </c>
      <c r="L5" s="29">
        <v>46128</v>
      </c>
      <c r="M5" s="27" t="s">
        <v>20</v>
      </c>
      <c r="N5" s="27"/>
    </row>
    <row r="6" spans="1:15" ht="29" customHeight="1" x14ac:dyDescent="0.35">
      <c r="A6" s="27" t="s">
        <v>15</v>
      </c>
      <c r="B6" s="27" t="s">
        <v>21</v>
      </c>
      <c r="C6" s="27" t="s">
        <v>17</v>
      </c>
      <c r="D6" s="27" t="s">
        <v>22</v>
      </c>
      <c r="E6" s="51" t="s">
        <v>111</v>
      </c>
      <c r="F6" s="52" t="s">
        <v>113</v>
      </c>
      <c r="G6" s="27">
        <v>40</v>
      </c>
      <c r="H6" s="28" t="s">
        <v>114</v>
      </c>
      <c r="I6" s="27">
        <f>G6/8</f>
        <v>5</v>
      </c>
      <c r="J6" s="53">
        <v>45778</v>
      </c>
      <c r="K6" s="29">
        <v>45918</v>
      </c>
      <c r="L6" s="29">
        <v>46128</v>
      </c>
      <c r="M6" s="27" t="s">
        <v>20</v>
      </c>
      <c r="N6" s="27"/>
    </row>
    <row r="7" spans="1:15" ht="29" customHeight="1" x14ac:dyDescent="0.35">
      <c r="A7" s="43" t="s">
        <v>85</v>
      </c>
      <c r="B7" s="44"/>
      <c r="C7" s="44"/>
      <c r="D7" s="44"/>
      <c r="E7" s="44"/>
      <c r="F7" s="45"/>
      <c r="G7" s="44"/>
      <c r="H7" s="46"/>
      <c r="I7" s="44"/>
      <c r="J7" s="44"/>
      <c r="K7" s="44"/>
      <c r="L7" s="44"/>
      <c r="M7" s="44"/>
      <c r="N7" s="48"/>
    </row>
    <row r="8" spans="1:15" ht="29" customHeight="1" x14ac:dyDescent="0.35">
      <c r="A8" s="27" t="s">
        <v>15</v>
      </c>
      <c r="B8" s="27" t="s">
        <v>21</v>
      </c>
      <c r="C8" s="27" t="s">
        <v>17</v>
      </c>
      <c r="D8" s="27" t="s">
        <v>22</v>
      </c>
      <c r="E8" s="51" t="s">
        <v>115</v>
      </c>
      <c r="F8" s="52" t="s">
        <v>86</v>
      </c>
      <c r="G8" s="27">
        <v>45</v>
      </c>
      <c r="H8" s="28" t="s">
        <v>118</v>
      </c>
      <c r="I8" s="27">
        <v>3</v>
      </c>
      <c r="J8" s="53">
        <v>45778</v>
      </c>
      <c r="K8" s="27"/>
      <c r="L8" s="29">
        <v>45918</v>
      </c>
      <c r="M8" s="27" t="s">
        <v>20</v>
      </c>
      <c r="N8" s="27"/>
    </row>
    <row r="9" spans="1:15" ht="29" customHeight="1" x14ac:dyDescent="0.35">
      <c r="A9" s="27" t="s">
        <v>15</v>
      </c>
      <c r="B9" s="27" t="s">
        <v>21</v>
      </c>
      <c r="C9" s="27" t="s">
        <v>17</v>
      </c>
      <c r="D9" s="27" t="s">
        <v>22</v>
      </c>
      <c r="E9" s="51" t="s">
        <v>119</v>
      </c>
      <c r="F9" s="52" t="s">
        <v>120</v>
      </c>
      <c r="G9" s="27">
        <v>50</v>
      </c>
      <c r="H9" s="28" t="s">
        <v>108</v>
      </c>
      <c r="I9" s="27">
        <v>6</v>
      </c>
      <c r="J9" s="53">
        <v>45778</v>
      </c>
      <c r="K9" s="29">
        <v>45918</v>
      </c>
      <c r="L9" s="29">
        <v>46128</v>
      </c>
      <c r="M9" s="27" t="s">
        <v>20</v>
      </c>
      <c r="N9" s="27"/>
    </row>
    <row r="10" spans="1:15" ht="29" customHeight="1" x14ac:dyDescent="0.35">
      <c r="A10" s="27" t="s">
        <v>15</v>
      </c>
      <c r="B10" s="27" t="s">
        <v>21</v>
      </c>
      <c r="C10" s="27" t="s">
        <v>17</v>
      </c>
      <c r="D10" s="27" t="s">
        <v>22</v>
      </c>
      <c r="E10" s="51" t="s">
        <v>128</v>
      </c>
      <c r="F10" s="52" t="s">
        <v>116</v>
      </c>
      <c r="G10" s="27">
        <v>50</v>
      </c>
      <c r="H10" s="28" t="s">
        <v>117</v>
      </c>
      <c r="I10" s="27">
        <v>5</v>
      </c>
      <c r="J10" s="53">
        <v>45778</v>
      </c>
      <c r="K10" s="27"/>
      <c r="L10" s="29">
        <v>45918</v>
      </c>
      <c r="M10" s="27" t="s">
        <v>20</v>
      </c>
      <c r="N10" s="27"/>
    </row>
    <row r="11" spans="1:15" ht="29" customHeight="1" x14ac:dyDescent="0.35">
      <c r="A11" s="27" t="s">
        <v>15</v>
      </c>
      <c r="B11" s="27" t="s">
        <v>21</v>
      </c>
      <c r="C11" s="27" t="s">
        <v>17</v>
      </c>
      <c r="D11" s="27" t="s">
        <v>22</v>
      </c>
      <c r="E11" s="51" t="s">
        <v>129</v>
      </c>
      <c r="F11" s="52" t="s">
        <v>121</v>
      </c>
      <c r="G11" s="27">
        <v>35</v>
      </c>
      <c r="H11" s="28" t="s">
        <v>108</v>
      </c>
      <c r="I11" s="27">
        <v>4</v>
      </c>
      <c r="J11" s="53">
        <v>45778</v>
      </c>
      <c r="K11" s="27"/>
      <c r="L11" s="29">
        <v>45918</v>
      </c>
      <c r="M11" s="27" t="s">
        <v>20</v>
      </c>
      <c r="N11" s="27"/>
    </row>
    <row r="12" spans="1:15" ht="29" customHeight="1" x14ac:dyDescent="0.35">
      <c r="A12" s="27" t="s">
        <v>15</v>
      </c>
      <c r="B12" s="27" t="s">
        <v>21</v>
      </c>
      <c r="C12" s="27" t="s">
        <v>17</v>
      </c>
      <c r="D12" s="27" t="s">
        <v>88</v>
      </c>
      <c r="E12" s="51" t="s">
        <v>122</v>
      </c>
      <c r="F12" s="52" t="s">
        <v>87</v>
      </c>
      <c r="G12" s="27">
        <v>2</v>
      </c>
      <c r="H12" s="28" t="s">
        <v>123</v>
      </c>
      <c r="I12" s="27">
        <v>1</v>
      </c>
      <c r="J12" s="53">
        <v>45778</v>
      </c>
      <c r="K12" s="27"/>
      <c r="L12" s="29">
        <v>45918</v>
      </c>
      <c r="M12" s="27" t="s">
        <v>20</v>
      </c>
      <c r="N12" s="27"/>
    </row>
    <row r="13" spans="1:15" ht="29" customHeight="1" x14ac:dyDescent="0.35">
      <c r="A13" s="27" t="s">
        <v>15</v>
      </c>
      <c r="B13" s="27" t="s">
        <v>21</v>
      </c>
      <c r="C13" s="27" t="s">
        <v>17</v>
      </c>
      <c r="D13" s="27" t="s">
        <v>22</v>
      </c>
      <c r="E13" s="51" t="s">
        <v>124</v>
      </c>
      <c r="F13" s="52" t="s">
        <v>125</v>
      </c>
      <c r="G13" s="27">
        <v>20</v>
      </c>
      <c r="H13" s="28" t="s">
        <v>126</v>
      </c>
      <c r="I13" s="27">
        <f>G13/4</f>
        <v>5</v>
      </c>
      <c r="J13" s="53">
        <v>45778</v>
      </c>
      <c r="K13" s="27"/>
      <c r="L13" s="29">
        <v>45918</v>
      </c>
      <c r="M13" s="27" t="s">
        <v>20</v>
      </c>
      <c r="N13" s="27"/>
    </row>
    <row r="14" spans="1:15" ht="29" customHeight="1" x14ac:dyDescent="0.35">
      <c r="A14" s="27" t="s">
        <v>15</v>
      </c>
      <c r="B14" s="27" t="s">
        <v>21</v>
      </c>
      <c r="C14" s="27" t="s">
        <v>17</v>
      </c>
      <c r="D14" s="27" t="s">
        <v>90</v>
      </c>
      <c r="E14" s="52" t="s">
        <v>127</v>
      </c>
      <c r="F14" s="52" t="s">
        <v>89</v>
      </c>
      <c r="G14" s="27" t="s">
        <v>131</v>
      </c>
      <c r="H14" s="28" t="s">
        <v>132</v>
      </c>
      <c r="I14" s="27">
        <v>1</v>
      </c>
      <c r="J14" s="53">
        <v>45778</v>
      </c>
      <c r="K14" s="27"/>
      <c r="L14" s="29">
        <v>45811</v>
      </c>
      <c r="M14" s="27" t="s">
        <v>20</v>
      </c>
      <c r="N14" s="27"/>
    </row>
    <row r="15" spans="1:15" ht="29" customHeight="1" x14ac:dyDescent="0.35">
      <c r="A15" s="27" t="s">
        <v>15</v>
      </c>
      <c r="B15" s="27" t="s">
        <v>21</v>
      </c>
      <c r="C15" s="27" t="s">
        <v>17</v>
      </c>
      <c r="D15" s="27" t="s">
        <v>90</v>
      </c>
      <c r="E15" s="52" t="s">
        <v>130</v>
      </c>
      <c r="F15" s="52" t="s">
        <v>91</v>
      </c>
      <c r="G15" s="27">
        <v>77</v>
      </c>
      <c r="H15" s="28" t="s">
        <v>133</v>
      </c>
      <c r="I15" s="27">
        <v>1</v>
      </c>
      <c r="J15" s="53">
        <v>45778</v>
      </c>
      <c r="K15" s="27"/>
      <c r="L15" s="29">
        <v>45811</v>
      </c>
      <c r="M15" s="27" t="s">
        <v>20</v>
      </c>
      <c r="N15" s="27"/>
    </row>
    <row r="16" spans="1:15" ht="29" customHeight="1" x14ac:dyDescent="0.35">
      <c r="A16" s="43" t="s">
        <v>92</v>
      </c>
      <c r="B16" s="44"/>
      <c r="C16" s="44"/>
      <c r="D16" s="44"/>
      <c r="E16" s="44"/>
      <c r="F16" s="45"/>
      <c r="G16" s="44"/>
      <c r="H16" s="46"/>
      <c r="I16" s="44"/>
      <c r="J16" s="47"/>
      <c r="K16" s="44"/>
      <c r="L16" s="44"/>
      <c r="M16" s="44"/>
      <c r="N16" s="48"/>
    </row>
    <row r="17" spans="1:14" ht="29" customHeight="1" x14ac:dyDescent="0.35">
      <c r="A17" s="27" t="s">
        <v>15</v>
      </c>
      <c r="B17" s="27" t="s">
        <v>21</v>
      </c>
      <c r="C17" s="27" t="s">
        <v>17</v>
      </c>
      <c r="D17" s="27" t="s">
        <v>22</v>
      </c>
      <c r="E17" s="51" t="s">
        <v>134</v>
      </c>
      <c r="F17" s="52" t="s">
        <v>93</v>
      </c>
      <c r="G17" s="27">
        <v>40</v>
      </c>
      <c r="H17" s="28" t="s">
        <v>94</v>
      </c>
      <c r="I17" s="27">
        <v>2</v>
      </c>
      <c r="J17" s="53">
        <v>45778</v>
      </c>
      <c r="K17" s="27"/>
      <c r="L17" s="29">
        <v>45918</v>
      </c>
      <c r="M17" s="27" t="s">
        <v>20</v>
      </c>
      <c r="N17" s="27"/>
    </row>
    <row r="18" spans="1:14" ht="29" customHeight="1" x14ac:dyDescent="0.35">
      <c r="A18" s="43" t="s">
        <v>95</v>
      </c>
      <c r="B18" s="44"/>
      <c r="C18" s="44"/>
      <c r="D18" s="44"/>
      <c r="E18" s="44"/>
      <c r="F18" s="45"/>
      <c r="G18" s="44"/>
      <c r="H18" s="46"/>
      <c r="I18" s="44"/>
      <c r="J18" s="47"/>
      <c r="K18" s="44"/>
      <c r="L18" s="44"/>
      <c r="M18" s="44"/>
      <c r="N18" s="48"/>
    </row>
    <row r="19" spans="1:14" ht="29" customHeight="1" x14ac:dyDescent="0.35">
      <c r="A19" s="27" t="s">
        <v>15</v>
      </c>
      <c r="B19" s="27" t="s">
        <v>21</v>
      </c>
      <c r="C19" s="27" t="s">
        <v>17</v>
      </c>
      <c r="D19" s="27" t="s">
        <v>22</v>
      </c>
      <c r="E19" s="51" t="s">
        <v>135</v>
      </c>
      <c r="F19" s="52" t="s">
        <v>96</v>
      </c>
      <c r="G19" s="27">
        <v>50</v>
      </c>
      <c r="H19" s="28" t="s">
        <v>136</v>
      </c>
      <c r="I19" s="27">
        <v>5</v>
      </c>
      <c r="J19" s="53">
        <v>45778</v>
      </c>
      <c r="K19" s="27"/>
      <c r="L19" s="29">
        <v>45918</v>
      </c>
      <c r="M19" s="27" t="s">
        <v>20</v>
      </c>
      <c r="N19" s="27"/>
    </row>
    <row r="20" spans="1:14" ht="29" customHeight="1" x14ac:dyDescent="0.35">
      <c r="A20" s="27" t="s">
        <v>15</v>
      </c>
      <c r="B20" s="27" t="s">
        <v>21</v>
      </c>
      <c r="C20" s="27" t="s">
        <v>17</v>
      </c>
      <c r="D20" s="27" t="s">
        <v>22</v>
      </c>
      <c r="E20" s="51" t="s">
        <v>137</v>
      </c>
      <c r="F20" s="52" t="s">
        <v>97</v>
      </c>
      <c r="G20" s="27">
        <v>40</v>
      </c>
      <c r="H20" s="28" t="s">
        <v>138</v>
      </c>
      <c r="I20" s="27">
        <v>3</v>
      </c>
      <c r="J20" s="53">
        <v>45778</v>
      </c>
      <c r="K20" s="27"/>
      <c r="L20" s="29">
        <v>45918</v>
      </c>
      <c r="M20" s="27"/>
      <c r="N20" s="27"/>
    </row>
    <row r="21" spans="1:14" ht="29" customHeight="1" x14ac:dyDescent="0.35">
      <c r="A21" s="27" t="s">
        <v>15</v>
      </c>
      <c r="B21" s="27" t="s">
        <v>21</v>
      </c>
      <c r="C21" s="27" t="s">
        <v>17</v>
      </c>
      <c r="D21" s="27" t="s">
        <v>22</v>
      </c>
      <c r="E21" s="51" t="s">
        <v>139</v>
      </c>
      <c r="F21" s="52" t="s">
        <v>98</v>
      </c>
      <c r="G21" s="27">
        <v>50</v>
      </c>
      <c r="H21" s="28" t="s">
        <v>99</v>
      </c>
      <c r="I21" s="27">
        <v>3</v>
      </c>
      <c r="J21" s="53">
        <v>45778</v>
      </c>
      <c r="K21" s="27"/>
      <c r="L21" s="29">
        <v>45918</v>
      </c>
      <c r="M21" s="27"/>
      <c r="N21" s="27"/>
    </row>
    <row r="22" spans="1:14" ht="29" customHeight="1" x14ac:dyDescent="0.35">
      <c r="A22" s="27" t="s">
        <v>15</v>
      </c>
      <c r="B22" s="27" t="s">
        <v>21</v>
      </c>
      <c r="C22" s="27" t="s">
        <v>17</v>
      </c>
      <c r="D22" s="27" t="s">
        <v>22</v>
      </c>
      <c r="E22" s="51" t="s">
        <v>140</v>
      </c>
      <c r="F22" s="51" t="s">
        <v>100</v>
      </c>
      <c r="G22" s="27">
        <v>80</v>
      </c>
      <c r="H22" s="28" t="s">
        <v>141</v>
      </c>
      <c r="I22" s="27">
        <v>10</v>
      </c>
      <c r="J22" s="53">
        <v>45778</v>
      </c>
      <c r="K22" s="27"/>
      <c r="L22" s="29">
        <v>45918</v>
      </c>
      <c r="M22" s="27"/>
      <c r="N22" s="27"/>
    </row>
    <row r="23" spans="1:14" ht="29" customHeight="1" x14ac:dyDescent="0.35">
      <c r="A23" s="43" t="s">
        <v>101</v>
      </c>
      <c r="B23" s="44"/>
      <c r="C23" s="44"/>
      <c r="D23" s="44"/>
      <c r="E23" s="44"/>
      <c r="F23" s="45"/>
      <c r="G23" s="44"/>
      <c r="H23" s="46"/>
      <c r="I23" s="44"/>
      <c r="J23" s="47"/>
      <c r="K23" s="44"/>
      <c r="L23" s="44"/>
      <c r="M23" s="44"/>
      <c r="N23" s="48"/>
    </row>
    <row r="24" spans="1:14" ht="29" customHeight="1" x14ac:dyDescent="0.35">
      <c r="A24" s="27" t="s">
        <v>15</v>
      </c>
      <c r="B24" s="27" t="s">
        <v>21</v>
      </c>
      <c r="C24" s="27" t="s">
        <v>17</v>
      </c>
      <c r="D24" s="27" t="s">
        <v>103</v>
      </c>
      <c r="E24" s="51" t="s">
        <v>142</v>
      </c>
      <c r="F24" s="52" t="s">
        <v>102</v>
      </c>
      <c r="G24" s="27">
        <v>40</v>
      </c>
      <c r="H24" s="28" t="s">
        <v>108</v>
      </c>
      <c r="I24" s="27">
        <f>40/8</f>
        <v>5</v>
      </c>
      <c r="J24" s="53">
        <v>45778</v>
      </c>
      <c r="K24" s="27"/>
      <c r="L24" s="29">
        <v>45918</v>
      </c>
      <c r="M24" s="27"/>
      <c r="N24" s="27"/>
    </row>
    <row r="25" spans="1:14" ht="29" customHeight="1" x14ac:dyDescent="0.35">
      <c r="A25" s="27" t="s">
        <v>15</v>
      </c>
      <c r="B25" s="27" t="s">
        <v>21</v>
      </c>
      <c r="C25" s="27" t="s">
        <v>17</v>
      </c>
      <c r="D25" s="27" t="s">
        <v>88</v>
      </c>
      <c r="E25" s="51" t="s">
        <v>104</v>
      </c>
      <c r="F25" s="52" t="s">
        <v>105</v>
      </c>
      <c r="G25" s="27">
        <v>4</v>
      </c>
      <c r="H25" s="28" t="s">
        <v>143</v>
      </c>
      <c r="I25" s="27">
        <v>1</v>
      </c>
      <c r="J25" s="53">
        <v>45778</v>
      </c>
      <c r="K25" s="27"/>
      <c r="L25" s="29">
        <v>45918</v>
      </c>
      <c r="M25" s="27"/>
      <c r="N25" s="27"/>
    </row>
    <row r="26" spans="1:14" ht="29" customHeight="1" x14ac:dyDescent="0.35">
      <c r="A26" s="27" t="s">
        <v>15</v>
      </c>
      <c r="B26" s="27" t="s">
        <v>21</v>
      </c>
      <c r="C26" s="27" t="s">
        <v>17</v>
      </c>
      <c r="D26" s="27" t="s">
        <v>22</v>
      </c>
      <c r="E26" s="51" t="s">
        <v>144</v>
      </c>
      <c r="F26" s="52" t="s">
        <v>106</v>
      </c>
      <c r="G26" s="27">
        <v>40</v>
      </c>
      <c r="H26" s="28" t="s">
        <v>108</v>
      </c>
      <c r="I26" s="27">
        <f>40/8</f>
        <v>5</v>
      </c>
      <c r="J26" s="53">
        <v>45778</v>
      </c>
      <c r="K26" s="27"/>
      <c r="L26" s="29">
        <v>45918</v>
      </c>
      <c r="M26" s="27"/>
      <c r="N26" s="27"/>
    </row>
    <row r="27" spans="1:14" ht="29" customHeight="1" x14ac:dyDescent="0.35">
      <c r="B27" s="40"/>
    </row>
    <row r="28" spans="1:14" ht="29" customHeight="1" x14ac:dyDescent="0.35">
      <c r="B28" s="42"/>
    </row>
    <row r="29" spans="1:14" ht="29" customHeight="1" x14ac:dyDescent="0.35">
      <c r="B29" s="40"/>
    </row>
    <row r="30" spans="1:14" ht="29" customHeight="1" x14ac:dyDescent="0.35">
      <c r="B30" s="40"/>
    </row>
    <row r="31" spans="1:14" ht="29" customHeight="1" x14ac:dyDescent="0.35">
      <c r="B31" s="42"/>
    </row>
    <row r="32" spans="1:14" ht="29" customHeight="1" x14ac:dyDescent="0.35">
      <c r="B32" s="40"/>
    </row>
    <row r="33" spans="2:2" ht="29" customHeight="1" x14ac:dyDescent="0.35">
      <c r="B33" s="40"/>
    </row>
    <row r="34" spans="2:2" ht="29" customHeight="1" x14ac:dyDescent="0.35">
      <c r="B34" s="42"/>
    </row>
    <row r="35" spans="2:2" ht="29" customHeight="1" x14ac:dyDescent="0.35">
      <c r="B35" s="40"/>
    </row>
    <row r="36" spans="2:2" ht="29" customHeight="1" x14ac:dyDescent="0.35">
      <c r="B36" s="40"/>
    </row>
    <row r="37" spans="2:2" ht="29" customHeight="1" x14ac:dyDescent="0.35">
      <c r="B37" s="42"/>
    </row>
    <row r="38" spans="2:2" ht="29" customHeight="1" x14ac:dyDescent="0.35">
      <c r="B38" s="40"/>
    </row>
    <row r="39" spans="2:2" ht="29" customHeight="1" x14ac:dyDescent="0.35">
      <c r="B39" s="40"/>
    </row>
  </sheetData>
  <autoFilter ref="A1:N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opLeftCell="B1" zoomScale="77" zoomScaleNormal="77" workbookViewId="0">
      <pane ySplit="1" topLeftCell="A2" activePane="bottomLeft" state="frozen"/>
      <selection pane="bottomLeft" activeCell="C2" sqref="C2"/>
    </sheetView>
  </sheetViews>
  <sheetFormatPr defaultColWidth="8.7265625" defaultRowHeight="14.5" x14ac:dyDescent="0.35"/>
  <cols>
    <col min="1" max="1" width="15.1796875" style="2" bestFit="1" customWidth="1"/>
    <col min="2" max="3" width="19.1796875" style="2" customWidth="1"/>
    <col min="4" max="4" width="39.54296875" style="2" customWidth="1"/>
    <col min="5" max="5" width="53.453125" style="2" customWidth="1"/>
    <col min="6" max="6" width="85.54296875" style="2" customWidth="1"/>
    <col min="7" max="7" width="14.6328125" style="2" bestFit="1" customWidth="1"/>
    <col min="8" max="8" width="9.81640625" style="3" customWidth="1"/>
    <col min="9" max="9" width="12.54296875" style="2" customWidth="1"/>
    <col min="10" max="10" width="10.7265625" style="2" customWidth="1"/>
    <col min="11" max="11" width="14.1796875" style="2" customWidth="1"/>
    <col min="12" max="12" width="10.54296875" style="2" customWidth="1"/>
    <col min="13" max="13" width="11.1796875" style="2" hidden="1" customWidth="1"/>
    <col min="14" max="14" width="24.26953125" style="2" customWidth="1"/>
    <col min="15" max="15" width="16.1796875" style="2" hidden="1" customWidth="1"/>
    <col min="16" max="16384" width="8.7265625" style="2"/>
  </cols>
  <sheetData>
    <row r="1" spans="1:15" ht="72.5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4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s="30" customFormat="1" ht="188.5" x14ac:dyDescent="0.35">
      <c r="A2" s="27" t="s">
        <v>15</v>
      </c>
      <c r="B2" s="27" t="s">
        <v>23</v>
      </c>
      <c r="C2" s="27" t="s">
        <v>17</v>
      </c>
      <c r="D2" s="31" t="s">
        <v>151</v>
      </c>
      <c r="E2" s="27" t="s">
        <v>152</v>
      </c>
      <c r="F2" s="27" t="s">
        <v>25</v>
      </c>
      <c r="G2" s="27">
        <v>82.76</v>
      </c>
      <c r="H2" s="28" t="s">
        <v>24</v>
      </c>
      <c r="I2" s="27" t="s">
        <v>24</v>
      </c>
      <c r="J2" s="29">
        <v>45804</v>
      </c>
      <c r="K2" s="27" t="s">
        <v>20</v>
      </c>
      <c r="L2" s="29">
        <v>45938</v>
      </c>
      <c r="M2" s="27" t="s">
        <v>20</v>
      </c>
      <c r="N2" s="32" t="s">
        <v>153</v>
      </c>
      <c r="O2" s="27" t="s">
        <v>20</v>
      </c>
    </row>
    <row r="3" spans="1:15" s="30" customFormat="1" ht="188.5" x14ac:dyDescent="0.35">
      <c r="A3" s="27"/>
      <c r="B3" s="27" t="s">
        <v>23</v>
      </c>
      <c r="C3" s="27" t="s">
        <v>17</v>
      </c>
      <c r="D3" s="27" t="s">
        <v>147</v>
      </c>
      <c r="E3" s="27" t="s">
        <v>148</v>
      </c>
      <c r="F3" s="27" t="s">
        <v>26</v>
      </c>
      <c r="G3" s="27">
        <v>233.44</v>
      </c>
      <c r="H3" s="28" t="s">
        <v>24</v>
      </c>
      <c r="I3" s="27" t="s">
        <v>24</v>
      </c>
      <c r="J3" s="29">
        <v>45939</v>
      </c>
      <c r="K3" s="27" t="s">
        <v>20</v>
      </c>
      <c r="L3" s="29">
        <v>45910</v>
      </c>
      <c r="M3" s="27" t="s">
        <v>20</v>
      </c>
      <c r="N3" s="32" t="s">
        <v>146</v>
      </c>
      <c r="O3" s="27"/>
    </row>
    <row r="4" spans="1:15" s="30" customFormat="1" ht="188.5" x14ac:dyDescent="0.35">
      <c r="A4" s="27" t="s">
        <v>15</v>
      </c>
      <c r="B4" s="27" t="s">
        <v>23</v>
      </c>
      <c r="C4" s="27" t="s">
        <v>17</v>
      </c>
      <c r="D4" s="27" t="s">
        <v>147</v>
      </c>
      <c r="E4" s="27" t="s">
        <v>149</v>
      </c>
      <c r="F4" s="30" t="s">
        <v>150</v>
      </c>
      <c r="G4" s="30">
        <v>41.19</v>
      </c>
      <c r="H4" s="28" t="s">
        <v>24</v>
      </c>
      <c r="I4" s="27" t="s">
        <v>24</v>
      </c>
      <c r="J4" s="29">
        <v>45939</v>
      </c>
      <c r="K4" s="27" t="s">
        <v>20</v>
      </c>
      <c r="L4" s="29">
        <v>45910</v>
      </c>
      <c r="M4" s="27" t="s">
        <v>20</v>
      </c>
      <c r="N4" s="32" t="s">
        <v>146</v>
      </c>
      <c r="O4" s="27" t="s">
        <v>20</v>
      </c>
    </row>
    <row r="5" spans="1:15" s="30" customFormat="1" ht="188.5" x14ac:dyDescent="0.35">
      <c r="A5" s="27" t="s">
        <v>15</v>
      </c>
      <c r="B5" s="27" t="s">
        <v>23</v>
      </c>
      <c r="C5" s="27" t="s">
        <v>17</v>
      </c>
      <c r="D5" s="27" t="s">
        <v>63</v>
      </c>
      <c r="E5" s="27" t="s">
        <v>64</v>
      </c>
      <c r="F5" s="27" t="s">
        <v>65</v>
      </c>
      <c r="G5" s="27">
        <v>16.25</v>
      </c>
      <c r="H5" s="29" t="s">
        <v>66</v>
      </c>
      <c r="I5" s="54">
        <v>50</v>
      </c>
      <c r="J5" s="29">
        <v>45825</v>
      </c>
      <c r="K5" s="27" t="s">
        <v>20</v>
      </c>
      <c r="L5" s="29">
        <v>45952</v>
      </c>
      <c r="M5" s="27"/>
      <c r="N5" s="32" t="s">
        <v>145</v>
      </c>
      <c r="O5" s="27"/>
    </row>
    <row r="14" spans="1:15" x14ac:dyDescent="0.35">
      <c r="F14" s="36"/>
    </row>
    <row r="15" spans="1:15" x14ac:dyDescent="0.35">
      <c r="F15"/>
    </row>
    <row r="16" spans="1:15" x14ac:dyDescent="0.35">
      <c r="F16"/>
    </row>
    <row r="17" spans="6:6" x14ac:dyDescent="0.35">
      <c r="F17" s="36"/>
    </row>
    <row r="18" spans="6:6" x14ac:dyDescent="0.35">
      <c r="F18"/>
    </row>
    <row r="19" spans="6:6" x14ac:dyDescent="0.35">
      <c r="F19"/>
    </row>
    <row r="20" spans="6:6" x14ac:dyDescent="0.35">
      <c r="F20" s="36"/>
    </row>
    <row r="21" spans="6:6" x14ac:dyDescent="0.35">
      <c r="F21"/>
    </row>
    <row r="22" spans="6:6" x14ac:dyDescent="0.35">
      <c r="F22"/>
    </row>
  </sheetData>
  <autoFilter ref="A1:N5"/>
  <hyperlinks>
    <hyperlink ref="N2" display="https://ec.europa.eu/info/funding-tenders/opportunities/portal/screen/opportunities/topic-details/HORIZON-MSCA-2025-SE-01-01?order=DESC&amp;pageNumber=1&amp;pageSize=10&amp;sortBy=startDate&amp;isExactMatch=true&amp;status=31094501,31094502&amp;programmePart=43108473&amp;frameworkPr"/>
    <hyperlink ref="N3" display="https://ec.europa.eu/info/funding-tenders/opportunities/portal/screen/opportunities/topic-details/HORIZON-MSCA-2025-PF-01-01?order=DESC&amp;pageNumber=1&amp;pageSize=10&amp;sortBy=startDate&amp;isExactMatch=true&amp;status=31094501,31094502&amp;programmePart=43108473&amp;frameworkPr"/>
    <hyperlink ref="N5" display="https://ec.europa.eu/info/funding-tenders/opportunities/portal/screen/opportunities/topic-details/HORIZON-MSCA-2025-CITIZENS-01-01?order=DESC&amp;pageNumber=1&amp;pageSize=10&amp;sortBy=startDate&amp;isExactMatch=true&amp;status=31094501,31094502&amp;programmePart=43108473&amp;frame"/>
    <hyperlink ref="N4" display="https://ec.europa.eu/info/funding-tenders/opportunities/portal/screen/opportunities/topic-details/HORIZON-MSCA-2025-PF-01-01?order=DESC&amp;pageNumber=1&amp;pageSize=10&amp;sortBy=startDate&amp;isExactMatch=true&amp;status=31094501,31094502&amp;programmePart=43108473&amp;frameworkPr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"/>
  <sheetViews>
    <sheetView zoomScale="77" zoomScaleNormal="77" workbookViewId="0">
      <pane ySplit="1" topLeftCell="A2" activePane="bottomLeft" state="frozen"/>
      <selection pane="bottomLeft" activeCell="D24" sqref="D24"/>
    </sheetView>
  </sheetViews>
  <sheetFormatPr defaultColWidth="8.7265625" defaultRowHeight="14.5" x14ac:dyDescent="0.35"/>
  <cols>
    <col min="1" max="1" width="15.1796875" style="2" bestFit="1" customWidth="1"/>
    <col min="2" max="3" width="19.1796875" style="2" customWidth="1"/>
    <col min="4" max="4" width="39.54296875" style="2" customWidth="1"/>
    <col min="5" max="5" width="53.453125" style="2" customWidth="1"/>
    <col min="6" max="6" width="85.54296875" style="2" customWidth="1"/>
    <col min="7" max="7" width="8.7265625" style="2"/>
    <col min="8" max="8" width="9.81640625" style="3" customWidth="1"/>
    <col min="9" max="9" width="12.54296875" style="2" customWidth="1"/>
    <col min="10" max="10" width="10.7265625" style="2" customWidth="1"/>
    <col min="11" max="11" width="14.1796875" style="2" customWidth="1"/>
    <col min="12" max="12" width="10.54296875" style="2" customWidth="1"/>
    <col min="13" max="13" width="11.1796875" style="2" customWidth="1"/>
    <col min="14" max="14" width="24.26953125" style="2" customWidth="1"/>
    <col min="15" max="15" width="16.1796875" style="2" customWidth="1"/>
    <col min="16" max="16384" width="8.7265625" style="2"/>
  </cols>
  <sheetData>
    <row r="1" spans="1:15" ht="72.5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4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5" spans="1:15" ht="29" x14ac:dyDescent="0.35">
      <c r="C5" s="2" t="s">
        <v>81</v>
      </c>
    </row>
  </sheetData>
  <autoFilter ref="A1:N1"/>
  <sortState ref="A2:O44">
    <sortCondition ref="J1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"/>
  <sheetViews>
    <sheetView zoomScale="77" zoomScaleNormal="77" workbookViewId="0">
      <pane ySplit="1" topLeftCell="A2" activePane="bottomLeft" state="frozen"/>
      <selection pane="bottomLeft" activeCell="F26" sqref="F26"/>
    </sheetView>
  </sheetViews>
  <sheetFormatPr defaultColWidth="8.7265625" defaultRowHeight="14.5" x14ac:dyDescent="0.35"/>
  <cols>
    <col min="1" max="1" width="15.1796875" style="2" bestFit="1" customWidth="1"/>
    <col min="2" max="3" width="19.1796875" style="2" customWidth="1"/>
    <col min="4" max="4" width="39.54296875" style="2" customWidth="1"/>
    <col min="5" max="5" width="53.453125" style="2" customWidth="1"/>
    <col min="6" max="6" width="85.54296875" style="2" customWidth="1"/>
    <col min="7" max="7" width="8.7265625" style="2"/>
    <col min="8" max="8" width="9.81640625" style="26" customWidth="1"/>
    <col min="9" max="9" width="12.54296875" style="2" customWidth="1"/>
    <col min="10" max="10" width="10.7265625" style="2" customWidth="1"/>
    <col min="11" max="11" width="14.1796875" style="2" customWidth="1"/>
    <col min="12" max="12" width="10.54296875" style="2" customWidth="1"/>
    <col min="13" max="13" width="11.1796875" style="2" customWidth="1"/>
    <col min="14" max="14" width="24.26953125" style="2" customWidth="1"/>
    <col min="15" max="15" width="16.1796875" style="2" customWidth="1"/>
    <col min="16" max="16384" width="8.7265625" style="2"/>
  </cols>
  <sheetData>
    <row r="1" spans="1:15" ht="72.5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4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s="8" customFormat="1" ht="214.5" customHeight="1" x14ac:dyDescent="0.35">
      <c r="A2" s="9" t="s">
        <v>15</v>
      </c>
      <c r="B2" s="9" t="s">
        <v>156</v>
      </c>
      <c r="C2" s="9" t="s">
        <v>17</v>
      </c>
      <c r="D2" s="9" t="s">
        <v>157</v>
      </c>
      <c r="E2" s="10" t="s">
        <v>158</v>
      </c>
      <c r="F2" s="9" t="s">
        <v>159</v>
      </c>
      <c r="G2" s="9">
        <v>142</v>
      </c>
      <c r="H2" s="11" t="s">
        <v>35</v>
      </c>
      <c r="I2" s="9">
        <v>50</v>
      </c>
      <c r="J2" s="12">
        <v>45708</v>
      </c>
      <c r="K2" s="9" t="s">
        <v>20</v>
      </c>
      <c r="L2" s="12">
        <v>45798</v>
      </c>
      <c r="M2" s="9" t="s">
        <v>20</v>
      </c>
      <c r="N2" s="13" t="s">
        <v>160</v>
      </c>
      <c r="O2" s="9" t="s">
        <v>20</v>
      </c>
    </row>
  </sheetData>
  <autoFilter ref="A1:N1"/>
  <hyperlinks>
    <hyperlink ref="N2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opLeftCell="D1" zoomScale="77" zoomScaleNormal="77" workbookViewId="0">
      <selection activeCell="L4" sqref="L4"/>
    </sheetView>
  </sheetViews>
  <sheetFormatPr defaultColWidth="8.7265625" defaultRowHeight="14.5" x14ac:dyDescent="0.35"/>
  <cols>
    <col min="1" max="1" width="15.1796875" style="2" hidden="1" customWidth="1"/>
    <col min="2" max="2" width="19.1796875" style="2" hidden="1" customWidth="1"/>
    <col min="3" max="3" width="29.90625" style="2" hidden="1" customWidth="1"/>
    <col min="4" max="4" width="29.90625" style="2" customWidth="1"/>
    <col min="5" max="5" width="31.54296875" style="2" customWidth="1"/>
    <col min="6" max="6" width="17.81640625" style="2" customWidth="1"/>
    <col min="7" max="7" width="60.7265625" style="2" customWidth="1"/>
    <col min="8" max="8" width="8.7265625" style="2"/>
    <col min="9" max="9" width="9.81640625" style="3" customWidth="1"/>
    <col min="10" max="10" width="12.54296875" style="2" customWidth="1"/>
    <col min="11" max="11" width="10.7265625" style="2" customWidth="1"/>
    <col min="12" max="12" width="14.1796875" style="2" customWidth="1"/>
    <col min="13" max="13" width="10.54296875" style="2" customWidth="1"/>
    <col min="14" max="14" width="11.1796875" style="2" customWidth="1"/>
    <col min="15" max="15" width="24.26953125" style="2" customWidth="1"/>
    <col min="16" max="16" width="16.1796875" style="2" customWidth="1"/>
    <col min="17" max="19" width="8.7265625" style="2" customWidth="1"/>
    <col min="20" max="16384" width="8.7265625" style="2"/>
  </cols>
  <sheetData>
    <row r="1" spans="1:16" s="8" customFormat="1" ht="72.5" x14ac:dyDescent="0.35">
      <c r="A1" s="6" t="s">
        <v>0</v>
      </c>
      <c r="B1" s="6" t="s">
        <v>1</v>
      </c>
      <c r="C1" s="6" t="s">
        <v>2</v>
      </c>
      <c r="D1" s="6" t="s">
        <v>71</v>
      </c>
      <c r="E1" s="6" t="s">
        <v>3</v>
      </c>
      <c r="F1" s="6" t="s">
        <v>4</v>
      </c>
      <c r="G1" s="6" t="s">
        <v>5</v>
      </c>
      <c r="H1" s="6" t="s">
        <v>6</v>
      </c>
      <c r="I1" s="7" t="s">
        <v>7</v>
      </c>
      <c r="J1" s="6" t="s">
        <v>8</v>
      </c>
      <c r="K1" s="6" t="s">
        <v>9</v>
      </c>
      <c r="L1" s="6" t="s">
        <v>10</v>
      </c>
      <c r="M1" s="6" t="s">
        <v>11</v>
      </c>
      <c r="N1" s="6" t="s">
        <v>12</v>
      </c>
      <c r="O1" s="6" t="s">
        <v>13</v>
      </c>
      <c r="P1" s="6" t="s">
        <v>14</v>
      </c>
    </row>
    <row r="2" spans="1:16" s="8" customFormat="1" ht="288" customHeight="1" x14ac:dyDescent="0.35">
      <c r="A2" s="9" t="s">
        <v>15</v>
      </c>
      <c r="B2" s="9" t="s">
        <v>27</v>
      </c>
      <c r="C2" s="9" t="s">
        <v>17</v>
      </c>
      <c r="D2" s="9" t="s">
        <v>72</v>
      </c>
      <c r="E2" s="9" t="s">
        <v>73</v>
      </c>
      <c r="F2" s="9" t="s">
        <v>28</v>
      </c>
      <c r="G2" s="9" t="s">
        <v>29</v>
      </c>
      <c r="H2" s="9">
        <v>270</v>
      </c>
      <c r="I2" s="11" t="s">
        <v>30</v>
      </c>
      <c r="J2" s="9">
        <v>18</v>
      </c>
      <c r="K2" s="14">
        <v>45629</v>
      </c>
      <c r="L2" s="14">
        <v>45757</v>
      </c>
      <c r="M2" s="14">
        <v>46042</v>
      </c>
      <c r="N2" s="9" t="s">
        <v>20</v>
      </c>
      <c r="O2" s="13" t="s">
        <v>80</v>
      </c>
      <c r="P2" s="9" t="s">
        <v>20</v>
      </c>
    </row>
    <row r="3" spans="1:16" s="17" customFormat="1" ht="173.5" customHeight="1" x14ac:dyDescent="0.35">
      <c r="A3" s="15" t="s">
        <v>15</v>
      </c>
      <c r="B3" s="15" t="s">
        <v>27</v>
      </c>
      <c r="C3" s="15" t="s">
        <v>17</v>
      </c>
      <c r="D3" s="15" t="s">
        <v>72</v>
      </c>
      <c r="E3" s="15" t="s">
        <v>74</v>
      </c>
      <c r="F3" s="15" t="s">
        <v>24</v>
      </c>
      <c r="G3" s="15" t="s">
        <v>31</v>
      </c>
      <c r="H3" s="15" t="s">
        <v>24</v>
      </c>
      <c r="I3" s="16" t="s">
        <v>24</v>
      </c>
      <c r="J3" s="15" t="s">
        <v>32</v>
      </c>
      <c r="K3" s="5" t="s">
        <v>24</v>
      </c>
      <c r="L3" s="15" t="s">
        <v>24</v>
      </c>
      <c r="M3" s="15" t="s">
        <v>24</v>
      </c>
      <c r="N3" s="15" t="s">
        <v>20</v>
      </c>
      <c r="O3" s="15" t="s">
        <v>24</v>
      </c>
      <c r="P3" s="15" t="s">
        <v>20</v>
      </c>
    </row>
    <row r="4" spans="1:16" s="17" customFormat="1" ht="174.5" customHeight="1" x14ac:dyDescent="0.35">
      <c r="A4" s="15" t="s">
        <v>15</v>
      </c>
      <c r="B4" s="15" t="s">
        <v>27</v>
      </c>
      <c r="C4" s="15" t="s">
        <v>17</v>
      </c>
      <c r="D4" s="15" t="s">
        <v>72</v>
      </c>
      <c r="E4" s="15" t="s">
        <v>75</v>
      </c>
      <c r="F4" s="15" t="s">
        <v>33</v>
      </c>
      <c r="G4" s="15" t="s">
        <v>34</v>
      </c>
      <c r="H4" s="15">
        <v>40</v>
      </c>
      <c r="I4" s="16" t="s">
        <v>35</v>
      </c>
      <c r="J4" s="15">
        <v>20</v>
      </c>
      <c r="K4" s="5" t="s">
        <v>24</v>
      </c>
      <c r="L4" s="15" t="s">
        <v>20</v>
      </c>
      <c r="M4" s="18" t="s">
        <v>24</v>
      </c>
      <c r="N4" s="15" t="s">
        <v>20</v>
      </c>
      <c r="O4" s="19"/>
      <c r="P4" s="15" t="s">
        <v>20</v>
      </c>
    </row>
    <row r="5" spans="1:16" s="17" customFormat="1" ht="72.5" x14ac:dyDescent="0.35">
      <c r="A5" s="15" t="s">
        <v>15</v>
      </c>
      <c r="B5" s="15" t="s">
        <v>27</v>
      </c>
      <c r="C5" s="15" t="s">
        <v>17</v>
      </c>
      <c r="D5" s="15" t="s">
        <v>67</v>
      </c>
      <c r="E5" s="15" t="s">
        <v>67</v>
      </c>
      <c r="F5" s="15" t="s">
        <v>36</v>
      </c>
      <c r="G5" s="15"/>
      <c r="H5" s="15" t="s">
        <v>24</v>
      </c>
      <c r="I5" s="16" t="s">
        <v>24</v>
      </c>
      <c r="J5" s="15" t="s">
        <v>24</v>
      </c>
      <c r="K5" s="5" t="s">
        <v>37</v>
      </c>
      <c r="L5" s="15" t="s">
        <v>20</v>
      </c>
      <c r="M5" s="20" t="s">
        <v>38</v>
      </c>
      <c r="N5" s="15" t="s">
        <v>20</v>
      </c>
      <c r="O5" s="15" t="s">
        <v>39</v>
      </c>
      <c r="P5" s="15"/>
    </row>
    <row r="6" spans="1:16" s="17" customFormat="1" ht="247.5" customHeight="1" x14ac:dyDescent="0.35">
      <c r="A6" s="15" t="s">
        <v>15</v>
      </c>
      <c r="B6" s="15" t="s">
        <v>27</v>
      </c>
      <c r="C6" s="15" t="s">
        <v>17</v>
      </c>
      <c r="D6" s="15" t="s">
        <v>72</v>
      </c>
      <c r="E6" s="15" t="s">
        <v>76</v>
      </c>
      <c r="F6" s="15" t="s">
        <v>24</v>
      </c>
      <c r="G6" s="15" t="s">
        <v>40</v>
      </c>
      <c r="H6" s="15" t="s">
        <v>24</v>
      </c>
      <c r="I6" s="16" t="s">
        <v>41</v>
      </c>
      <c r="J6" s="15" t="s">
        <v>42</v>
      </c>
      <c r="K6" s="5" t="s">
        <v>24</v>
      </c>
      <c r="L6" s="15" t="s">
        <v>20</v>
      </c>
      <c r="M6" s="15" t="s">
        <v>24</v>
      </c>
      <c r="N6" s="15" t="s">
        <v>20</v>
      </c>
      <c r="O6" s="15" t="s">
        <v>24</v>
      </c>
      <c r="P6" s="15" t="s">
        <v>20</v>
      </c>
    </row>
    <row r="7" spans="1:16" s="17" customFormat="1" ht="329.5" customHeight="1" x14ac:dyDescent="0.35">
      <c r="A7" s="15" t="s">
        <v>15</v>
      </c>
      <c r="B7" s="15" t="s">
        <v>27</v>
      </c>
      <c r="C7" s="15" t="s">
        <v>17</v>
      </c>
      <c r="D7" s="15" t="s">
        <v>72</v>
      </c>
      <c r="E7" s="15" t="s">
        <v>77</v>
      </c>
      <c r="F7" s="15" t="s">
        <v>24</v>
      </c>
      <c r="G7" s="15" t="s">
        <v>44</v>
      </c>
      <c r="H7" s="15" t="s">
        <v>24</v>
      </c>
      <c r="I7" s="16" t="s">
        <v>45</v>
      </c>
      <c r="J7" s="15">
        <v>20</v>
      </c>
      <c r="K7" s="5" t="s">
        <v>24</v>
      </c>
      <c r="L7" s="15" t="s">
        <v>20</v>
      </c>
      <c r="M7" s="15" t="s">
        <v>24</v>
      </c>
      <c r="N7" s="15" t="s">
        <v>20</v>
      </c>
      <c r="O7" s="15" t="s">
        <v>24</v>
      </c>
      <c r="P7" s="15" t="s">
        <v>20</v>
      </c>
    </row>
    <row r="8" spans="1:16" s="17" customFormat="1" ht="247.5" customHeight="1" x14ac:dyDescent="0.35">
      <c r="A8" s="15" t="s">
        <v>15</v>
      </c>
      <c r="B8" s="15" t="s">
        <v>27</v>
      </c>
      <c r="C8" s="15" t="s">
        <v>17</v>
      </c>
      <c r="D8" s="15" t="s">
        <v>72</v>
      </c>
      <c r="E8" s="15" t="s">
        <v>46</v>
      </c>
      <c r="F8" s="15" t="s">
        <v>24</v>
      </c>
      <c r="G8" s="15" t="s">
        <v>47</v>
      </c>
      <c r="H8" s="15" t="s">
        <v>24</v>
      </c>
      <c r="I8" s="16" t="s">
        <v>48</v>
      </c>
      <c r="J8" s="21"/>
      <c r="K8" s="5" t="s">
        <v>24</v>
      </c>
      <c r="L8" s="15"/>
      <c r="M8" s="15" t="s">
        <v>24</v>
      </c>
      <c r="N8" s="15" t="s">
        <v>20</v>
      </c>
      <c r="O8" s="15" t="s">
        <v>24</v>
      </c>
      <c r="P8" s="15" t="s">
        <v>20</v>
      </c>
    </row>
    <row r="9" spans="1:16" s="17" customFormat="1" ht="409" customHeight="1" x14ac:dyDescent="0.35">
      <c r="A9" s="15" t="s">
        <v>15</v>
      </c>
      <c r="B9" s="15" t="s">
        <v>27</v>
      </c>
      <c r="C9" s="15" t="s">
        <v>17</v>
      </c>
      <c r="D9" s="15" t="s">
        <v>72</v>
      </c>
      <c r="E9" s="15" t="s">
        <v>78</v>
      </c>
      <c r="F9" s="15" t="s">
        <v>24</v>
      </c>
      <c r="G9" s="15" t="s">
        <v>49</v>
      </c>
      <c r="H9" s="15" t="s">
        <v>24</v>
      </c>
      <c r="I9" s="16" t="s">
        <v>50</v>
      </c>
      <c r="J9" s="15">
        <v>45</v>
      </c>
      <c r="K9" s="5" t="s">
        <v>24</v>
      </c>
      <c r="L9" s="15" t="s">
        <v>20</v>
      </c>
      <c r="M9" s="15" t="s">
        <v>24</v>
      </c>
      <c r="N9" s="15" t="s">
        <v>20</v>
      </c>
      <c r="O9" s="15" t="s">
        <v>24</v>
      </c>
      <c r="P9" s="15" t="s">
        <v>20</v>
      </c>
    </row>
    <row r="10" spans="1:16" s="17" customFormat="1" ht="58" x14ac:dyDescent="0.35">
      <c r="A10" s="15" t="s">
        <v>15</v>
      </c>
      <c r="B10" s="15" t="s">
        <v>27</v>
      </c>
      <c r="C10" s="15" t="s">
        <v>17</v>
      </c>
      <c r="D10" s="15" t="s">
        <v>67</v>
      </c>
      <c r="E10" s="15" t="s">
        <v>67</v>
      </c>
      <c r="F10" s="15" t="s">
        <v>51</v>
      </c>
      <c r="G10" s="15"/>
      <c r="H10" s="15" t="s">
        <v>24</v>
      </c>
      <c r="I10" s="16" t="s">
        <v>24</v>
      </c>
      <c r="J10" s="15" t="s">
        <v>24</v>
      </c>
      <c r="K10" s="5" t="s">
        <v>52</v>
      </c>
      <c r="L10" s="15" t="s">
        <v>20</v>
      </c>
      <c r="M10" s="15" t="s">
        <v>43</v>
      </c>
      <c r="N10" s="15" t="s">
        <v>20</v>
      </c>
      <c r="O10" s="15" t="s">
        <v>53</v>
      </c>
      <c r="P10" s="15" t="s">
        <v>20</v>
      </c>
    </row>
  </sheetData>
  <autoFilter ref="A1:O10"/>
  <hyperlinks>
    <hyperlink ref="O2" display="https://ec.europa.eu/info/funding-tenders/opportunities/portal/screen/opportunities/topic-details/HORIZON-WIDERA-2025-ACCESS-01-01-two-stage?order=DESC&amp;pageNumber=1&amp;pageSize=10&amp;sortBy=startDate&amp;isExactMatch=true&amp;status=31094501,31094502&amp;programmePart=4312"/>
  </hyperlink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"/>
  <sheetViews>
    <sheetView zoomScale="88" zoomScaleNormal="88" workbookViewId="0">
      <pane ySplit="1" topLeftCell="A2" activePane="bottomLeft" state="frozen"/>
      <selection pane="bottomLeft" activeCell="D19" sqref="D19"/>
    </sheetView>
  </sheetViews>
  <sheetFormatPr defaultColWidth="8.7265625" defaultRowHeight="14.5" x14ac:dyDescent="0.35"/>
  <cols>
    <col min="1" max="1" width="15.1796875" style="2" bestFit="1" customWidth="1"/>
    <col min="2" max="3" width="19.1796875" style="2" customWidth="1"/>
    <col min="4" max="4" width="39.54296875" style="2" customWidth="1"/>
    <col min="5" max="5" width="53.453125" style="2" customWidth="1"/>
    <col min="6" max="6" width="85.54296875" style="2" customWidth="1"/>
    <col min="7" max="7" width="8.7265625" style="2"/>
    <col min="8" max="8" width="9.81640625" style="3" customWidth="1"/>
    <col min="9" max="9" width="12.54296875" style="2" customWidth="1"/>
    <col min="10" max="10" width="10.7265625" style="2" customWidth="1"/>
    <col min="11" max="11" width="14.1796875" style="2" customWidth="1"/>
    <col min="12" max="12" width="10.54296875" style="2" customWidth="1"/>
    <col min="13" max="13" width="11.1796875" style="2" customWidth="1"/>
    <col min="14" max="14" width="24.26953125" style="2" customWidth="1"/>
    <col min="15" max="15" width="16.1796875" style="2" customWidth="1"/>
    <col min="16" max="16384" width="8.7265625" style="2"/>
  </cols>
  <sheetData>
    <row r="1" spans="1:15" ht="101.5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4" t="s">
        <v>7</v>
      </c>
      <c r="I1" s="1" t="s">
        <v>8</v>
      </c>
      <c r="J1" s="1" t="s">
        <v>9</v>
      </c>
      <c r="K1" s="1" t="s">
        <v>60</v>
      </c>
      <c r="L1" s="1" t="s">
        <v>61</v>
      </c>
      <c r="M1" s="1" t="s">
        <v>12</v>
      </c>
      <c r="N1" s="1" t="s">
        <v>13</v>
      </c>
      <c r="O1" s="1" t="s">
        <v>14</v>
      </c>
    </row>
    <row r="5" spans="1:15" x14ac:dyDescent="0.35">
      <c r="D5" s="2" t="s">
        <v>81</v>
      </c>
    </row>
  </sheetData>
  <autoFilter ref="A1:N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"/>
  <sheetViews>
    <sheetView topLeftCell="B1" zoomScale="77" zoomScaleNormal="77" workbookViewId="0">
      <pane ySplit="1" topLeftCell="A2" activePane="bottomLeft" state="frozen"/>
      <selection pane="bottomLeft" activeCell="E6" sqref="E6"/>
    </sheetView>
  </sheetViews>
  <sheetFormatPr defaultColWidth="8.7265625" defaultRowHeight="53.5" customHeight="1" x14ac:dyDescent="0.35"/>
  <cols>
    <col min="1" max="1" width="15.1796875" style="2" bestFit="1" customWidth="1"/>
    <col min="2" max="3" width="19.1796875" style="2" customWidth="1"/>
    <col min="4" max="4" width="39.54296875" style="2" customWidth="1"/>
    <col min="5" max="5" width="53.453125" style="2" customWidth="1"/>
    <col min="6" max="6" width="85.54296875" style="2" customWidth="1"/>
    <col min="7" max="7" width="8.7265625" style="2"/>
    <col min="8" max="8" width="9.81640625" style="3" customWidth="1"/>
    <col min="9" max="9" width="12.54296875" style="2" customWidth="1"/>
    <col min="10" max="10" width="10.7265625" style="2" customWidth="1"/>
    <col min="11" max="11" width="14.1796875" style="2" customWidth="1"/>
    <col min="12" max="12" width="10.54296875" style="2" customWidth="1"/>
    <col min="13" max="13" width="11.1796875" style="2" customWidth="1"/>
    <col min="14" max="14" width="24.26953125" style="2" customWidth="1"/>
    <col min="15" max="15" width="16.1796875" style="2" customWidth="1"/>
    <col min="16" max="16384" width="8.7265625" style="2"/>
  </cols>
  <sheetData>
    <row r="1" spans="1:15" ht="53.5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4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s="8" customFormat="1" ht="170.5" customHeight="1" x14ac:dyDescent="0.35">
      <c r="A2" s="22" t="s">
        <v>54</v>
      </c>
      <c r="B2" s="22" t="s">
        <v>55</v>
      </c>
      <c r="C2" s="23" t="s">
        <v>17</v>
      </c>
      <c r="D2" s="23" t="s">
        <v>56</v>
      </c>
      <c r="E2" s="22" t="s">
        <v>155</v>
      </c>
      <c r="F2" s="9" t="s">
        <v>57</v>
      </c>
      <c r="G2" s="9" t="s">
        <v>24</v>
      </c>
      <c r="H2" s="11" t="s">
        <v>24</v>
      </c>
      <c r="I2" s="9" t="s">
        <v>24</v>
      </c>
      <c r="J2" s="12" t="s">
        <v>58</v>
      </c>
      <c r="K2" s="9" t="s">
        <v>20</v>
      </c>
      <c r="L2" s="9" t="s">
        <v>154</v>
      </c>
      <c r="M2" s="9" t="s">
        <v>20</v>
      </c>
      <c r="N2" s="13" t="s">
        <v>59</v>
      </c>
      <c r="O2" s="9" t="s">
        <v>20</v>
      </c>
    </row>
  </sheetData>
  <autoFilter ref="A1:N2"/>
  <hyperlinks>
    <hyperlink ref="N2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2</vt:i4>
      </vt:variant>
    </vt:vector>
  </HeadingPairs>
  <TitlesOfParts>
    <vt:vector size="10" baseType="lpstr">
      <vt:lpstr>HE ERC</vt:lpstr>
      <vt:lpstr>HE Health</vt:lpstr>
      <vt:lpstr>HE MSCA</vt:lpstr>
      <vt:lpstr>HE Misja Rak</vt:lpstr>
      <vt:lpstr>EIC Pathfinder Open</vt:lpstr>
      <vt:lpstr>HE WIDERA</vt:lpstr>
      <vt:lpstr>PR Partnerstwa</vt:lpstr>
      <vt:lpstr>COST </vt:lpstr>
      <vt:lpstr>'HE WIDERA'!Obszar_wydruku</vt:lpstr>
      <vt:lpstr>'HE WIDERA'!Tytuły_wydruku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iti90299@gmail.com</dc:creator>
  <cp:keywords/>
  <dc:description/>
  <cp:lastModifiedBy>iti90299@gmail.com</cp:lastModifiedBy>
  <cp:revision/>
  <cp:lastPrinted>2024-07-18T08:19:24Z</cp:lastPrinted>
  <dcterms:created xsi:type="dcterms:W3CDTF">2024-04-09T12:56:31Z</dcterms:created>
  <dcterms:modified xsi:type="dcterms:W3CDTF">2025-03-17T14:47:55Z</dcterms:modified>
  <cp:category/>
  <cp:contentStatus/>
</cp:coreProperties>
</file>